
<file path=[Content_Types].xml><?xml version="1.0" encoding="utf-8"?>
<Types xmlns="http://schemas.openxmlformats.org/package/2006/content-types">
  <Override PartName="/docProps/app.xml" ContentType="application/vnd.openxmlformats-officedocument.extended-properties+xml"/>
  <Override PartName="/xl/sharedStrings.xml" ContentType="application/vnd.openxmlformats-officedocument.spreadsheetml.sharedStrings+xml"/>
  <Default Extension="xml" ContentType="application/xml"/>
  <Override PartName="/xl/workbook.xml" ContentType="application/vnd.openxmlformats-officedocument.spreadsheetml.sheet.main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calcChain.xml" ContentType="application/vnd.openxmlformats-officedocument.spreadsheetml.calcChain+xml"/>
  <Default Extension="rels" ContentType="application/vnd.openxmlformats-package.relationships+xml"/>
  <Override PartName="/xl/pivotCache/pivotCacheDefinition1.xml" ContentType="application/vnd.openxmlformats-officedocument.spreadsheetml.pivotCacheDefinition+xml"/>
  <Override PartName="/xl/pivotTables/pivotTable1.xml" ContentType="application/vnd.openxmlformats-officedocument.spreadsheetml.pivotTable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ate1904="1" showInkAnnotation="0" autoCompressPictures="0"/>
  <bookViews>
    <workbookView xWindow="3000" yWindow="60" windowWidth="24800" windowHeight="15620" tabRatio="500"/>
  </bookViews>
  <sheets>
    <sheet name="Sheet3" sheetId="3" r:id="rId1"/>
    <sheet name="Sheet2" sheetId="2" r:id="rId2"/>
    <sheet name="Sheet1" sheetId="1" r:id="rId3"/>
  </sheets>
  <calcPr calcId="130404" concurrentCalc="0"/>
  <pivotCaches>
    <pivotCache cacheId="5" r:id="rId4"/>
  </pivotCaches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J73" i="1"/>
  <c r="J72"/>
  <c r="J71"/>
  <c r="J70"/>
  <c r="J69"/>
  <c r="J68"/>
  <c r="J67"/>
  <c r="J66"/>
  <c r="J65"/>
  <c r="J64"/>
  <c r="J63"/>
  <c r="J62"/>
  <c r="J61"/>
  <c r="J60"/>
  <c r="J59"/>
  <c r="J58"/>
  <c r="J57"/>
  <c r="J56"/>
  <c r="J55"/>
  <c r="J54"/>
  <c r="J53"/>
  <c r="J52"/>
  <c r="J51"/>
  <c r="J50"/>
  <c r="J49"/>
  <c r="J48"/>
  <c r="J47"/>
  <c r="J46"/>
  <c r="J45"/>
  <c r="J44"/>
  <c r="J43"/>
  <c r="J42"/>
  <c r="J41"/>
  <c r="J40"/>
  <c r="J39"/>
  <c r="J38"/>
  <c r="J37"/>
  <c r="J36"/>
  <c r="J35"/>
  <c r="J34"/>
  <c r="J33"/>
  <c r="J32"/>
  <c r="J31"/>
  <c r="J30"/>
  <c r="J29"/>
  <c r="J28"/>
  <c r="J27"/>
  <c r="J26"/>
  <c r="J25"/>
  <c r="J24"/>
  <c r="J23"/>
  <c r="J22"/>
  <c r="J21"/>
  <c r="J20"/>
  <c r="J19"/>
  <c r="J18"/>
  <c r="J17"/>
  <c r="J16"/>
  <c r="J15"/>
  <c r="J14"/>
  <c r="J13"/>
  <c r="J12"/>
  <c r="J11"/>
  <c r="J10"/>
  <c r="J9"/>
  <c r="J8"/>
  <c r="J7"/>
  <c r="J6"/>
  <c r="J5"/>
  <c r="J4"/>
  <c r="J3"/>
  <c r="J2"/>
  <c r="I73"/>
  <c r="H73"/>
  <c r="G73"/>
  <c r="F73"/>
  <c r="E73"/>
  <c r="D73"/>
  <c r="C73"/>
  <c r="B73"/>
  <c r="I72"/>
  <c r="H72"/>
  <c r="G72"/>
  <c r="F72"/>
  <c r="E72"/>
  <c r="D72"/>
  <c r="C72"/>
  <c r="B72"/>
  <c r="I71"/>
  <c r="H71"/>
  <c r="G71"/>
  <c r="F71"/>
  <c r="E71"/>
  <c r="D71"/>
  <c r="C71"/>
  <c r="B71"/>
  <c r="I70"/>
  <c r="H70"/>
  <c r="G70"/>
  <c r="F70"/>
  <c r="E70"/>
  <c r="D70"/>
  <c r="C70"/>
  <c r="B70"/>
  <c r="I69"/>
  <c r="H69"/>
  <c r="G69"/>
  <c r="F69"/>
  <c r="E69"/>
  <c r="D69"/>
  <c r="C69"/>
  <c r="B69"/>
  <c r="I68"/>
  <c r="H68"/>
  <c r="G68"/>
  <c r="F68"/>
  <c r="E68"/>
  <c r="D68"/>
  <c r="C68"/>
  <c r="B68"/>
  <c r="I67"/>
  <c r="H67"/>
  <c r="G67"/>
  <c r="F67"/>
  <c r="E67"/>
  <c r="D67"/>
  <c r="C67"/>
  <c r="B67"/>
  <c r="I66"/>
  <c r="H66"/>
  <c r="G66"/>
  <c r="F66"/>
  <c r="E66"/>
  <c r="D66"/>
  <c r="C66"/>
  <c r="B66"/>
  <c r="I65"/>
  <c r="H65"/>
  <c r="G65"/>
  <c r="F65"/>
  <c r="E65"/>
  <c r="D65"/>
  <c r="C65"/>
  <c r="B65"/>
  <c r="I64"/>
  <c r="H64"/>
  <c r="G64"/>
  <c r="F64"/>
  <c r="E64"/>
  <c r="D64"/>
  <c r="C64"/>
  <c r="B64"/>
  <c r="I63"/>
  <c r="H63"/>
  <c r="G63"/>
  <c r="F63"/>
  <c r="E63"/>
  <c r="D63"/>
  <c r="C63"/>
  <c r="B63"/>
  <c r="I62"/>
  <c r="H62"/>
  <c r="G62"/>
  <c r="F62"/>
  <c r="E62"/>
  <c r="D62"/>
  <c r="C62"/>
  <c r="B62"/>
  <c r="I61"/>
  <c r="H61"/>
  <c r="G61"/>
  <c r="F61"/>
  <c r="E61"/>
  <c r="D61"/>
  <c r="C61"/>
  <c r="B61"/>
  <c r="I60"/>
  <c r="H60"/>
  <c r="G60"/>
  <c r="F60"/>
  <c r="E60"/>
  <c r="D60"/>
  <c r="C60"/>
  <c r="B60"/>
  <c r="I59"/>
  <c r="H59"/>
  <c r="G59"/>
  <c r="F59"/>
  <c r="E59"/>
  <c r="D59"/>
  <c r="C59"/>
  <c r="B59"/>
  <c r="I58"/>
  <c r="H58"/>
  <c r="G58"/>
  <c r="F58"/>
  <c r="E58"/>
  <c r="D58"/>
  <c r="C58"/>
  <c r="B58"/>
  <c r="I57"/>
  <c r="H57"/>
  <c r="G57"/>
  <c r="F57"/>
  <c r="E57"/>
  <c r="D57"/>
  <c r="C57"/>
  <c r="B57"/>
  <c r="I56"/>
  <c r="H56"/>
  <c r="G56"/>
  <c r="F56"/>
  <c r="E56"/>
  <c r="D56"/>
  <c r="C56"/>
  <c r="B56"/>
  <c r="I55"/>
  <c r="H55"/>
  <c r="G55"/>
  <c r="F55"/>
  <c r="E55"/>
  <c r="D55"/>
  <c r="C55"/>
  <c r="B55"/>
  <c r="I54"/>
  <c r="H54"/>
  <c r="G54"/>
  <c r="F54"/>
  <c r="E54"/>
  <c r="D54"/>
  <c r="C54"/>
  <c r="B54"/>
  <c r="I53"/>
  <c r="H53"/>
  <c r="G53"/>
  <c r="F53"/>
  <c r="E53"/>
  <c r="D53"/>
  <c r="C53"/>
  <c r="B53"/>
  <c r="I52"/>
  <c r="H52"/>
  <c r="G52"/>
  <c r="F52"/>
  <c r="E52"/>
  <c r="D52"/>
  <c r="C52"/>
  <c r="B52"/>
  <c r="I51"/>
  <c r="H51"/>
  <c r="G51"/>
  <c r="F51"/>
  <c r="E51"/>
  <c r="D51"/>
  <c r="C51"/>
  <c r="B51"/>
  <c r="I50"/>
  <c r="H50"/>
  <c r="G50"/>
  <c r="F50"/>
  <c r="E50"/>
  <c r="D50"/>
  <c r="C50"/>
  <c r="B50"/>
  <c r="I49"/>
  <c r="H49"/>
  <c r="G49"/>
  <c r="F49"/>
  <c r="E49"/>
  <c r="D49"/>
  <c r="C49"/>
  <c r="B49"/>
  <c r="I48"/>
  <c r="H48"/>
  <c r="G48"/>
  <c r="F48"/>
  <c r="E48"/>
  <c r="D48"/>
  <c r="C48"/>
  <c r="B48"/>
  <c r="I47"/>
  <c r="H47"/>
  <c r="G47"/>
  <c r="F47"/>
  <c r="E47"/>
  <c r="D47"/>
  <c r="C47"/>
  <c r="B47"/>
  <c r="I46"/>
  <c r="H46"/>
  <c r="G46"/>
  <c r="F46"/>
  <c r="E46"/>
  <c r="D46"/>
  <c r="C46"/>
  <c r="B46"/>
  <c r="I45"/>
  <c r="H45"/>
  <c r="G45"/>
  <c r="F45"/>
  <c r="E45"/>
  <c r="D45"/>
  <c r="C45"/>
  <c r="B45"/>
  <c r="I44"/>
  <c r="H44"/>
  <c r="G44"/>
  <c r="F44"/>
  <c r="E44"/>
  <c r="D44"/>
  <c r="C44"/>
  <c r="B44"/>
  <c r="I43"/>
  <c r="H43"/>
  <c r="G43"/>
  <c r="F43"/>
  <c r="E43"/>
  <c r="D43"/>
  <c r="C43"/>
  <c r="B43"/>
  <c r="I42"/>
  <c r="H42"/>
  <c r="G42"/>
  <c r="F42"/>
  <c r="E42"/>
  <c r="D42"/>
  <c r="C42"/>
  <c r="B42"/>
  <c r="I41"/>
  <c r="H41"/>
  <c r="G41"/>
  <c r="F41"/>
  <c r="E41"/>
  <c r="D41"/>
  <c r="C41"/>
  <c r="B41"/>
  <c r="I40"/>
  <c r="H40"/>
  <c r="G40"/>
  <c r="F40"/>
  <c r="E40"/>
  <c r="D40"/>
  <c r="C40"/>
  <c r="B40"/>
  <c r="I39"/>
  <c r="H39"/>
  <c r="G39"/>
  <c r="F39"/>
  <c r="E39"/>
  <c r="D39"/>
  <c r="C39"/>
  <c r="B39"/>
  <c r="I38"/>
  <c r="H38"/>
  <c r="G38"/>
  <c r="F38"/>
  <c r="E38"/>
  <c r="D38"/>
  <c r="C38"/>
  <c r="B38"/>
  <c r="I37"/>
  <c r="H37"/>
  <c r="G37"/>
  <c r="F37"/>
  <c r="E37"/>
  <c r="D37"/>
  <c r="C37"/>
  <c r="B37"/>
  <c r="I36"/>
  <c r="H36"/>
  <c r="G36"/>
  <c r="F36"/>
  <c r="E36"/>
  <c r="D36"/>
  <c r="C36"/>
  <c r="B36"/>
  <c r="I35"/>
  <c r="H35"/>
  <c r="G35"/>
  <c r="F35"/>
  <c r="E35"/>
  <c r="D35"/>
  <c r="C35"/>
  <c r="B35"/>
  <c r="I34"/>
  <c r="H34"/>
  <c r="G34"/>
  <c r="F34"/>
  <c r="E34"/>
  <c r="D34"/>
  <c r="C34"/>
  <c r="B34"/>
  <c r="I33"/>
  <c r="H33"/>
  <c r="G33"/>
  <c r="F33"/>
  <c r="E33"/>
  <c r="D33"/>
  <c r="C33"/>
  <c r="B33"/>
  <c r="I32"/>
  <c r="H32"/>
  <c r="G32"/>
  <c r="F32"/>
  <c r="E32"/>
  <c r="D32"/>
  <c r="C32"/>
  <c r="B32"/>
  <c r="I31"/>
  <c r="H31"/>
  <c r="G31"/>
  <c r="F31"/>
  <c r="E31"/>
  <c r="D31"/>
  <c r="C31"/>
  <c r="B31"/>
  <c r="I30"/>
  <c r="H30"/>
  <c r="G30"/>
  <c r="F30"/>
  <c r="E30"/>
  <c r="D30"/>
  <c r="C30"/>
  <c r="B30"/>
  <c r="I29"/>
  <c r="H29"/>
  <c r="G29"/>
  <c r="F29"/>
  <c r="E29"/>
  <c r="D29"/>
  <c r="C29"/>
  <c r="B29"/>
  <c r="I28"/>
  <c r="H28"/>
  <c r="G28"/>
  <c r="F28"/>
  <c r="E28"/>
  <c r="D28"/>
  <c r="C28"/>
  <c r="B28"/>
  <c r="I27"/>
  <c r="H27"/>
  <c r="G27"/>
  <c r="F27"/>
  <c r="E27"/>
  <c r="D27"/>
  <c r="C27"/>
  <c r="B27"/>
  <c r="I26"/>
  <c r="H26"/>
  <c r="G26"/>
  <c r="F26"/>
  <c r="E26"/>
  <c r="D26"/>
  <c r="C26"/>
  <c r="B26"/>
  <c r="I25"/>
  <c r="H25"/>
  <c r="G25"/>
  <c r="F25"/>
  <c r="E25"/>
  <c r="D25"/>
  <c r="C25"/>
  <c r="B25"/>
  <c r="I24"/>
  <c r="H24"/>
  <c r="G24"/>
  <c r="F24"/>
  <c r="E24"/>
  <c r="D24"/>
  <c r="C24"/>
  <c r="B24"/>
  <c r="I23"/>
  <c r="H23"/>
  <c r="G23"/>
  <c r="F23"/>
  <c r="E23"/>
  <c r="D23"/>
  <c r="C23"/>
  <c r="B23"/>
  <c r="I22"/>
  <c r="H22"/>
  <c r="G22"/>
  <c r="F22"/>
  <c r="E22"/>
  <c r="D22"/>
  <c r="C22"/>
  <c r="B22"/>
  <c r="I21"/>
  <c r="H21"/>
  <c r="G21"/>
  <c r="F21"/>
  <c r="E21"/>
  <c r="D21"/>
  <c r="C21"/>
  <c r="B21"/>
  <c r="I20"/>
  <c r="H20"/>
  <c r="G20"/>
  <c r="F20"/>
  <c r="E20"/>
  <c r="D20"/>
  <c r="C20"/>
  <c r="B20"/>
  <c r="I19"/>
  <c r="H19"/>
  <c r="G19"/>
  <c r="F19"/>
  <c r="E19"/>
  <c r="D19"/>
  <c r="C19"/>
  <c r="B19"/>
  <c r="I18"/>
  <c r="H18"/>
  <c r="G18"/>
  <c r="F18"/>
  <c r="E18"/>
  <c r="D18"/>
  <c r="C18"/>
  <c r="B18"/>
  <c r="I17"/>
  <c r="H17"/>
  <c r="G17"/>
  <c r="F17"/>
  <c r="E17"/>
  <c r="D17"/>
  <c r="C17"/>
  <c r="B17"/>
  <c r="I16"/>
  <c r="H16"/>
  <c r="G16"/>
  <c r="F16"/>
  <c r="E16"/>
  <c r="D16"/>
  <c r="C16"/>
  <c r="B16"/>
  <c r="I15"/>
  <c r="H15"/>
  <c r="G15"/>
  <c r="F15"/>
  <c r="E15"/>
  <c r="D15"/>
  <c r="C15"/>
  <c r="B15"/>
  <c r="I14"/>
  <c r="H14"/>
  <c r="G14"/>
  <c r="F14"/>
  <c r="E14"/>
  <c r="D14"/>
  <c r="C14"/>
  <c r="B14"/>
  <c r="I13"/>
  <c r="H13"/>
  <c r="G13"/>
  <c r="F13"/>
  <c r="E13"/>
  <c r="D13"/>
  <c r="C13"/>
  <c r="B13"/>
  <c r="I12"/>
  <c r="H12"/>
  <c r="G12"/>
  <c r="F12"/>
  <c r="E12"/>
  <c r="D12"/>
  <c r="C12"/>
  <c r="B12"/>
  <c r="I11"/>
  <c r="H11"/>
  <c r="G11"/>
  <c r="F11"/>
  <c r="E11"/>
  <c r="D11"/>
  <c r="C11"/>
  <c r="B11"/>
  <c r="I10"/>
  <c r="H10"/>
  <c r="G10"/>
  <c r="F10"/>
  <c r="E10"/>
  <c r="D10"/>
  <c r="C10"/>
  <c r="B10"/>
  <c r="I9"/>
  <c r="H9"/>
  <c r="G9"/>
  <c r="F9"/>
  <c r="E9"/>
  <c r="D9"/>
  <c r="C9"/>
  <c r="B9"/>
  <c r="I8"/>
  <c r="H8"/>
  <c r="G8"/>
  <c r="F8"/>
  <c r="E8"/>
  <c r="D8"/>
  <c r="C8"/>
  <c r="B8"/>
  <c r="I7"/>
  <c r="H7"/>
  <c r="G7"/>
  <c r="F7"/>
  <c r="E7"/>
  <c r="D7"/>
  <c r="C7"/>
  <c r="B7"/>
  <c r="I6"/>
  <c r="H6"/>
  <c r="G6"/>
  <c r="F6"/>
  <c r="E6"/>
  <c r="D6"/>
  <c r="C6"/>
  <c r="B6"/>
  <c r="I5"/>
  <c r="H5"/>
  <c r="G5"/>
  <c r="F5"/>
  <c r="E5"/>
  <c r="D5"/>
  <c r="C5"/>
  <c r="B5"/>
  <c r="I4"/>
  <c r="H4"/>
  <c r="G4"/>
  <c r="F4"/>
  <c r="E4"/>
  <c r="D4"/>
  <c r="C4"/>
  <c r="B4"/>
  <c r="I3"/>
  <c r="H3"/>
  <c r="G3"/>
  <c r="F3"/>
  <c r="E3"/>
  <c r="D3"/>
  <c r="C3"/>
  <c r="B3"/>
  <c r="L73"/>
  <c r="M73"/>
  <c r="N73"/>
  <c r="O73"/>
  <c r="P73"/>
  <c r="Q73"/>
  <c r="R73"/>
  <c r="S73"/>
  <c r="L72"/>
  <c r="M72"/>
  <c r="N72"/>
  <c r="O72"/>
  <c r="P72"/>
  <c r="Q72"/>
  <c r="R72"/>
  <c r="S72"/>
  <c r="L71"/>
  <c r="M71"/>
  <c r="N71"/>
  <c r="O71"/>
  <c r="P71"/>
  <c r="Q71"/>
  <c r="R71"/>
  <c r="S71"/>
  <c r="L70"/>
  <c r="M70"/>
  <c r="N70"/>
  <c r="O70"/>
  <c r="P70"/>
  <c r="Q70"/>
  <c r="R70"/>
  <c r="S70"/>
  <c r="L69"/>
  <c r="M69"/>
  <c r="N69"/>
  <c r="O69"/>
  <c r="P69"/>
  <c r="Q69"/>
  <c r="R69"/>
  <c r="S69"/>
  <c r="L68"/>
  <c r="M68"/>
  <c r="N68"/>
  <c r="O68"/>
  <c r="P68"/>
  <c r="Q68"/>
  <c r="R68"/>
  <c r="S68"/>
  <c r="L67"/>
  <c r="M67"/>
  <c r="N67"/>
  <c r="O67"/>
  <c r="P67"/>
  <c r="Q67"/>
  <c r="R67"/>
  <c r="S67"/>
  <c r="L66"/>
  <c r="M66"/>
  <c r="N66"/>
  <c r="O66"/>
  <c r="P66"/>
  <c r="Q66"/>
  <c r="R66"/>
  <c r="S66"/>
  <c r="L65"/>
  <c r="M65"/>
  <c r="N65"/>
  <c r="O65"/>
  <c r="P65"/>
  <c r="Q65"/>
  <c r="R65"/>
  <c r="S65"/>
  <c r="L64"/>
  <c r="M64"/>
  <c r="N64"/>
  <c r="O64"/>
  <c r="P64"/>
  <c r="Q64"/>
  <c r="R64"/>
  <c r="S64"/>
  <c r="L63"/>
  <c r="M63"/>
  <c r="N63"/>
  <c r="O63"/>
  <c r="P63"/>
  <c r="Q63"/>
  <c r="R63"/>
  <c r="S63"/>
  <c r="L62"/>
  <c r="M62"/>
  <c r="N62"/>
  <c r="O62"/>
  <c r="P62"/>
  <c r="Q62"/>
  <c r="R62"/>
  <c r="S62"/>
  <c r="L61"/>
  <c r="M61"/>
  <c r="N61"/>
  <c r="O61"/>
  <c r="P61"/>
  <c r="Q61"/>
  <c r="R61"/>
  <c r="S61"/>
  <c r="L60"/>
  <c r="M60"/>
  <c r="N60"/>
  <c r="O60"/>
  <c r="P60"/>
  <c r="Q60"/>
  <c r="R60"/>
  <c r="S60"/>
  <c r="L59"/>
  <c r="M59"/>
  <c r="N59"/>
  <c r="O59"/>
  <c r="P59"/>
  <c r="Q59"/>
  <c r="R59"/>
  <c r="S59"/>
  <c r="L58"/>
  <c r="M58"/>
  <c r="N58"/>
  <c r="O58"/>
  <c r="P58"/>
  <c r="Q58"/>
  <c r="R58"/>
  <c r="S58"/>
  <c r="L57"/>
  <c r="M57"/>
  <c r="N57"/>
  <c r="O57"/>
  <c r="P57"/>
  <c r="Q57"/>
  <c r="R57"/>
  <c r="S57"/>
  <c r="L56"/>
  <c r="M56"/>
  <c r="N56"/>
  <c r="O56"/>
  <c r="P56"/>
  <c r="Q56"/>
  <c r="R56"/>
  <c r="S56"/>
  <c r="L55"/>
  <c r="M55"/>
  <c r="N55"/>
  <c r="O55"/>
  <c r="P55"/>
  <c r="Q55"/>
  <c r="R55"/>
  <c r="S55"/>
  <c r="L54"/>
  <c r="M54"/>
  <c r="N54"/>
  <c r="O54"/>
  <c r="P54"/>
  <c r="Q54"/>
  <c r="R54"/>
  <c r="S54"/>
  <c r="L53"/>
  <c r="M53"/>
  <c r="N53"/>
  <c r="O53"/>
  <c r="P53"/>
  <c r="Q53"/>
  <c r="R53"/>
  <c r="S53"/>
  <c r="L52"/>
  <c r="M52"/>
  <c r="N52"/>
  <c r="O52"/>
  <c r="P52"/>
  <c r="Q52"/>
  <c r="R52"/>
  <c r="S52"/>
  <c r="L51"/>
  <c r="M51"/>
  <c r="N51"/>
  <c r="O51"/>
  <c r="P51"/>
  <c r="Q51"/>
  <c r="R51"/>
  <c r="S51"/>
  <c r="L50"/>
  <c r="M50"/>
  <c r="N50"/>
  <c r="O50"/>
  <c r="P50"/>
  <c r="Q50"/>
  <c r="R50"/>
  <c r="S50"/>
  <c r="L49"/>
  <c r="M49"/>
  <c r="N49"/>
  <c r="O49"/>
  <c r="P49"/>
  <c r="Q49"/>
  <c r="R49"/>
  <c r="S49"/>
  <c r="L48"/>
  <c r="M48"/>
  <c r="N48"/>
  <c r="O48"/>
  <c r="P48"/>
  <c r="Q48"/>
  <c r="R48"/>
  <c r="S48"/>
  <c r="L47"/>
  <c r="M47"/>
  <c r="N47"/>
  <c r="O47"/>
  <c r="P47"/>
  <c r="Q47"/>
  <c r="R47"/>
  <c r="S47"/>
  <c r="L46"/>
  <c r="M46"/>
  <c r="N46"/>
  <c r="O46"/>
  <c r="P46"/>
  <c r="Q46"/>
  <c r="R46"/>
  <c r="S46"/>
  <c r="L45"/>
  <c r="M45"/>
  <c r="N45"/>
  <c r="O45"/>
  <c r="P45"/>
  <c r="Q45"/>
  <c r="R45"/>
  <c r="S45"/>
  <c r="L44"/>
  <c r="M44"/>
  <c r="N44"/>
  <c r="O44"/>
  <c r="P44"/>
  <c r="Q44"/>
  <c r="R44"/>
  <c r="S44"/>
  <c r="L43"/>
  <c r="M43"/>
  <c r="N43"/>
  <c r="O43"/>
  <c r="P43"/>
  <c r="Q43"/>
  <c r="R43"/>
  <c r="S43"/>
  <c r="L42"/>
  <c r="M42"/>
  <c r="N42"/>
  <c r="O42"/>
  <c r="P42"/>
  <c r="Q42"/>
  <c r="R42"/>
  <c r="S42"/>
  <c r="L41"/>
  <c r="M41"/>
  <c r="N41"/>
  <c r="O41"/>
  <c r="P41"/>
  <c r="Q41"/>
  <c r="R41"/>
  <c r="S41"/>
  <c r="L40"/>
  <c r="M40"/>
  <c r="N40"/>
  <c r="O40"/>
  <c r="P40"/>
  <c r="Q40"/>
  <c r="R40"/>
  <c r="S40"/>
  <c r="L39"/>
  <c r="M39"/>
  <c r="N39"/>
  <c r="O39"/>
  <c r="P39"/>
  <c r="Q39"/>
  <c r="R39"/>
  <c r="S39"/>
  <c r="L38"/>
  <c r="M38"/>
  <c r="N38"/>
  <c r="O38"/>
  <c r="P38"/>
  <c r="Q38"/>
  <c r="R38"/>
  <c r="S38"/>
  <c r="L37"/>
  <c r="M37"/>
  <c r="N37"/>
  <c r="O37"/>
  <c r="P37"/>
  <c r="Q37"/>
  <c r="R37"/>
  <c r="S37"/>
  <c r="L36"/>
  <c r="M36"/>
  <c r="N36"/>
  <c r="O36"/>
  <c r="P36"/>
  <c r="Q36"/>
  <c r="R36"/>
  <c r="S36"/>
  <c r="L35"/>
  <c r="M35"/>
  <c r="N35"/>
  <c r="O35"/>
  <c r="P35"/>
  <c r="Q35"/>
  <c r="R35"/>
  <c r="S35"/>
  <c r="L34"/>
  <c r="M34"/>
  <c r="N34"/>
  <c r="O34"/>
  <c r="P34"/>
  <c r="Q34"/>
  <c r="R34"/>
  <c r="S34"/>
  <c r="L33"/>
  <c r="M33"/>
  <c r="N33"/>
  <c r="O33"/>
  <c r="P33"/>
  <c r="Q33"/>
  <c r="R33"/>
  <c r="S33"/>
  <c r="L32"/>
  <c r="M32"/>
  <c r="N32"/>
  <c r="O32"/>
  <c r="P32"/>
  <c r="Q32"/>
  <c r="R32"/>
  <c r="S32"/>
  <c r="L31"/>
  <c r="M31"/>
  <c r="N31"/>
  <c r="O31"/>
  <c r="P31"/>
  <c r="Q31"/>
  <c r="R31"/>
  <c r="S31"/>
  <c r="L30"/>
  <c r="M30"/>
  <c r="N30"/>
  <c r="O30"/>
  <c r="P30"/>
  <c r="Q30"/>
  <c r="R30"/>
  <c r="S30"/>
  <c r="L29"/>
  <c r="M29"/>
  <c r="N29"/>
  <c r="O29"/>
  <c r="P29"/>
  <c r="Q29"/>
  <c r="R29"/>
  <c r="S29"/>
  <c r="L28"/>
  <c r="M28"/>
  <c r="N28"/>
  <c r="O28"/>
  <c r="P28"/>
  <c r="Q28"/>
  <c r="R28"/>
  <c r="S28"/>
  <c r="L27"/>
  <c r="M27"/>
  <c r="N27"/>
  <c r="O27"/>
  <c r="P27"/>
  <c r="Q27"/>
  <c r="R27"/>
  <c r="S27"/>
  <c r="L26"/>
  <c r="M26"/>
  <c r="N26"/>
  <c r="O26"/>
  <c r="P26"/>
  <c r="Q26"/>
  <c r="R26"/>
  <c r="S26"/>
  <c r="L25"/>
  <c r="M25"/>
  <c r="N25"/>
  <c r="O25"/>
  <c r="P25"/>
  <c r="Q25"/>
  <c r="R25"/>
  <c r="S25"/>
  <c r="L24"/>
  <c r="M24"/>
  <c r="N24"/>
  <c r="O24"/>
  <c r="P24"/>
  <c r="Q24"/>
  <c r="R24"/>
  <c r="S24"/>
  <c r="L23"/>
  <c r="M23"/>
  <c r="N23"/>
  <c r="O23"/>
  <c r="P23"/>
  <c r="Q23"/>
  <c r="R23"/>
  <c r="S23"/>
  <c r="L22"/>
  <c r="M22"/>
  <c r="N22"/>
  <c r="O22"/>
  <c r="P22"/>
  <c r="Q22"/>
  <c r="R22"/>
  <c r="S22"/>
  <c r="L21"/>
  <c r="M21"/>
  <c r="N21"/>
  <c r="O21"/>
  <c r="P21"/>
  <c r="Q21"/>
  <c r="R21"/>
  <c r="S21"/>
  <c r="L20"/>
  <c r="M20"/>
  <c r="N20"/>
  <c r="O20"/>
  <c r="P20"/>
  <c r="Q20"/>
  <c r="R20"/>
  <c r="S20"/>
  <c r="L19"/>
  <c r="M19"/>
  <c r="N19"/>
  <c r="O19"/>
  <c r="P19"/>
  <c r="Q19"/>
  <c r="R19"/>
  <c r="S19"/>
  <c r="L18"/>
  <c r="M18"/>
  <c r="N18"/>
  <c r="O18"/>
  <c r="P18"/>
  <c r="Q18"/>
  <c r="R18"/>
  <c r="S18"/>
  <c r="L17"/>
  <c r="M17"/>
  <c r="N17"/>
  <c r="O17"/>
  <c r="P17"/>
  <c r="Q17"/>
  <c r="R17"/>
  <c r="S17"/>
  <c r="L16"/>
  <c r="M16"/>
  <c r="N16"/>
  <c r="O16"/>
  <c r="P16"/>
  <c r="Q16"/>
  <c r="R16"/>
  <c r="S16"/>
  <c r="L15"/>
  <c r="M15"/>
  <c r="N15"/>
  <c r="O15"/>
  <c r="P15"/>
  <c r="Q15"/>
  <c r="R15"/>
  <c r="S15"/>
  <c r="L14"/>
  <c r="M14"/>
  <c r="N14"/>
  <c r="O14"/>
  <c r="P14"/>
  <c r="Q14"/>
  <c r="R14"/>
  <c r="S14"/>
  <c r="L13"/>
  <c r="M13"/>
  <c r="N13"/>
  <c r="O13"/>
  <c r="P13"/>
  <c r="Q13"/>
  <c r="R13"/>
  <c r="S13"/>
  <c r="L12"/>
  <c r="M12"/>
  <c r="N12"/>
  <c r="O12"/>
  <c r="P12"/>
  <c r="Q12"/>
  <c r="R12"/>
  <c r="S12"/>
  <c r="L11"/>
  <c r="M11"/>
  <c r="N11"/>
  <c r="O11"/>
  <c r="P11"/>
  <c r="Q11"/>
  <c r="R11"/>
  <c r="S11"/>
  <c r="L10"/>
  <c r="M10"/>
  <c r="N10"/>
  <c r="O10"/>
  <c r="P10"/>
  <c r="Q10"/>
  <c r="R10"/>
  <c r="S10"/>
  <c r="L9"/>
  <c r="M9"/>
  <c r="N9"/>
  <c r="O9"/>
  <c r="P9"/>
  <c r="Q9"/>
  <c r="R9"/>
  <c r="S9"/>
  <c r="L8"/>
  <c r="M8"/>
  <c r="N8"/>
  <c r="O8"/>
  <c r="P8"/>
  <c r="Q8"/>
  <c r="R8"/>
  <c r="S8"/>
  <c r="L7"/>
  <c r="M7"/>
  <c r="N7"/>
  <c r="O7"/>
  <c r="P7"/>
  <c r="Q7"/>
  <c r="R7"/>
  <c r="S7"/>
  <c r="L6"/>
  <c r="M6"/>
  <c r="N6"/>
  <c r="O6"/>
  <c r="P6"/>
  <c r="Q6"/>
  <c r="R6"/>
  <c r="S6"/>
  <c r="L5"/>
  <c r="M5"/>
  <c r="N5"/>
  <c r="O5"/>
  <c r="P5"/>
  <c r="Q5"/>
  <c r="R5"/>
  <c r="S5"/>
  <c r="L4"/>
  <c r="M4"/>
  <c r="N4"/>
  <c r="O4"/>
  <c r="P4"/>
  <c r="Q4"/>
  <c r="R4"/>
  <c r="S4"/>
  <c r="L3"/>
  <c r="M3"/>
  <c r="N3"/>
  <c r="O3"/>
  <c r="P3"/>
  <c r="Q3"/>
  <c r="R3"/>
  <c r="S3"/>
  <c r="L2"/>
  <c r="M2"/>
  <c r="N2"/>
  <c r="O2"/>
  <c r="P2"/>
  <c r="Q2"/>
  <c r="R2"/>
  <c r="S2"/>
  <c r="I2"/>
  <c r="H2"/>
  <c r="G2"/>
  <c r="F2"/>
  <c r="E2"/>
  <c r="D2"/>
  <c r="C2"/>
  <c r="B2"/>
  <c r="I1"/>
  <c r="H1"/>
  <c r="G1"/>
  <c r="F1"/>
  <c r="E1"/>
  <c r="D1"/>
  <c r="C1"/>
  <c r="B1"/>
  <c r="T1"/>
  <c r="S1"/>
  <c r="R1"/>
  <c r="Q1"/>
  <c r="P1"/>
  <c r="O1"/>
  <c r="N1"/>
  <c r="M1"/>
  <c r="L1"/>
</calcChain>
</file>

<file path=xl/sharedStrings.xml><?xml version="1.0" encoding="utf-8"?>
<sst xmlns="http://schemas.openxmlformats.org/spreadsheetml/2006/main" count="377" uniqueCount="370">
  <si>
    <t>26° 25.8' N</t>
  </si>
  <si>
    <t>016° 14.9' W</t>
  </si>
  <si>
    <t>752.35</t>
  </si>
  <si>
    <t>Starship Friendship</t>
  </si>
  <si>
    <t>26° 08.6' N</t>
  </si>
  <si>
    <t>015° 52.3' W</t>
  </si>
  <si>
    <t>753.23</t>
  </si>
  <si>
    <t>LaDiala</t>
  </si>
  <si>
    <t>016° 09.3' W</t>
  </si>
  <si>
    <t>754.62</t>
  </si>
  <si>
    <t>Lifeaholic III</t>
  </si>
  <si>
    <t>25° 56.7' N</t>
  </si>
  <si>
    <t>015° 35.6' W</t>
  </si>
  <si>
    <t>764.61</t>
  </si>
  <si>
    <t>Marlin</t>
  </si>
  <si>
    <t>26° 30.9' N</t>
  </si>
  <si>
    <t>015° 58.5' W</t>
  </si>
  <si>
    <t>765.16</t>
  </si>
  <si>
    <t>Mango</t>
  </si>
  <si>
    <t>26° 20.3' N</t>
  </si>
  <si>
    <t>015° 45.2' W</t>
  </si>
  <si>
    <t>769.55</t>
  </si>
  <si>
    <t>Skyfall1</t>
  </si>
  <si>
    <t>26° 06.4' N</t>
  </si>
  <si>
    <t>773.28</t>
  </si>
  <si>
    <t>Crean</t>
  </si>
  <si>
    <t>26° 17.9' N</t>
  </si>
  <si>
    <t>015° 29.6' W</t>
  </si>
  <si>
    <t>782.31</t>
  </si>
  <si>
    <t>Saul Goodman</t>
  </si>
  <si>
    <t>26° 45.3' N</t>
  </si>
  <si>
    <t>015° 46.9' W</t>
  </si>
  <si>
    <t>785.77</t>
  </si>
  <si>
    <t>RAID</t>
  </si>
  <si>
    <t>26° 39.8' N</t>
  </si>
  <si>
    <t>015° 34.7' W</t>
  </si>
  <si>
    <t>786.36</t>
  </si>
  <si>
    <t>Realta Bheag</t>
  </si>
  <si>
    <t>26° 28.7' N</t>
  </si>
  <si>
    <t>015° 21.0' W</t>
  </si>
  <si>
    <t>856.28</t>
  </si>
  <si>
    <t>Fitti</t>
  </si>
  <si>
    <t>28° 01.6' N</t>
  </si>
  <si>
    <t>015° 17.9' W</t>
  </si>
  <si>
    <t>5A</t>
  </si>
  <si>
    <t>766.82</t>
  </si>
  <si>
    <t>Lucy Z</t>
  </si>
  <si>
    <t>25° 59.6' N</t>
  </si>
  <si>
    <t>015° 19.9' W</t>
  </si>
  <si>
    <t>Grand Total</t>
  </si>
  <si>
    <t>Status</t>
  </si>
  <si>
    <t>(Show All)</t>
  </si>
  <si>
    <t>015° 50.9' W</t>
  </si>
  <si>
    <t>764.27</t>
  </si>
  <si>
    <t>Por Que No</t>
  </si>
  <si>
    <t>26° 43.5' N</t>
  </si>
  <si>
    <t>016° 14.7' W</t>
  </si>
  <si>
    <t>768.78</t>
  </si>
  <si>
    <t>The Project</t>
  </si>
  <si>
    <t>26° 14.7' N</t>
  </si>
  <si>
    <t>015° 33.2' W</t>
  </si>
  <si>
    <t>770.84</t>
  </si>
  <si>
    <t>Hestia</t>
  </si>
  <si>
    <t>26° 52.4' N</t>
  </si>
  <si>
    <t>016° 15.0' W</t>
  </si>
  <si>
    <t>772.67</t>
  </si>
  <si>
    <t>Lunni</t>
  </si>
  <si>
    <t>016° 00.6' W</t>
  </si>
  <si>
    <t>772.78</t>
  </si>
  <si>
    <t>Concubine</t>
  </si>
  <si>
    <t>26° 27.3' N</t>
  </si>
  <si>
    <t>015° 41.1' W</t>
  </si>
  <si>
    <t>777.47</t>
  </si>
  <si>
    <t>Cerulean of Penryn</t>
  </si>
  <si>
    <t>26° 33.1' N</t>
  </si>
  <si>
    <t>015° 40.2' W</t>
  </si>
  <si>
    <t>779.84</t>
  </si>
  <si>
    <t>Ardnagee</t>
  </si>
  <si>
    <t>26° 31.9' N</t>
  </si>
  <si>
    <t>015° 35.1' W</t>
  </si>
  <si>
    <t>783.16</t>
  </si>
  <si>
    <t>Corryvreckan</t>
  </si>
  <si>
    <t>27° 00.3' N</t>
  </si>
  <si>
    <t>016° 04.1' W</t>
  </si>
  <si>
    <t>789.47</t>
  </si>
  <si>
    <t>Three Sheets</t>
  </si>
  <si>
    <t>26° 34.8' N</t>
  </si>
  <si>
    <t>015° 23.0' W</t>
  </si>
  <si>
    <t>790.16</t>
  </si>
  <si>
    <t>Magnetic Attraction</t>
  </si>
  <si>
    <t>26° 38.1' N</t>
  </si>
  <si>
    <t>015° 25.6' W</t>
  </si>
  <si>
    <t>790.44</t>
  </si>
  <si>
    <t>Itchycoo Park</t>
  </si>
  <si>
    <t>015° 31.4' W</t>
  </si>
  <si>
    <t>4A</t>
  </si>
  <si>
    <t>739.14</t>
  </si>
  <si>
    <t>Offbeat</t>
  </si>
  <si>
    <t>26° 12.6' N</t>
  </si>
  <si>
    <t>016° 18.4' W</t>
  </si>
  <si>
    <t>742.45</t>
  </si>
  <si>
    <t>La Boheme</t>
  </si>
  <si>
    <t>016° 15.5' W</t>
  </si>
  <si>
    <t>742.73</t>
  </si>
  <si>
    <t>TRI II FLY</t>
  </si>
  <si>
    <t>26° 34.0' N</t>
  </si>
  <si>
    <t>016° 39.3' W</t>
  </si>
  <si>
    <t>744.46</t>
  </si>
  <si>
    <t>Passat II</t>
  </si>
  <si>
    <t>26° 03.3' N</t>
  </si>
  <si>
    <t>015° 58.8' W</t>
  </si>
  <si>
    <t>750.94</t>
  </si>
  <si>
    <t>Mon Reve</t>
  </si>
  <si>
    <t>749.17</t>
  </si>
  <si>
    <t>Thilde</t>
  </si>
  <si>
    <t>26° 03.5' N</t>
  </si>
  <si>
    <t>015° 51.6' W</t>
  </si>
  <si>
    <t>753.13</t>
  </si>
  <si>
    <t>eMotion</t>
  </si>
  <si>
    <t>26° 14.4' N</t>
  </si>
  <si>
    <t>015° 57.8' W</t>
  </si>
  <si>
    <t>759.97</t>
  </si>
  <si>
    <t>Conect II</t>
  </si>
  <si>
    <t>015° 51.5' W</t>
  </si>
  <si>
    <t>766.19</t>
  </si>
  <si>
    <t>Magneta</t>
  </si>
  <si>
    <t>26° 13.6' N</t>
  </si>
  <si>
    <t>015° 36.0' W</t>
  </si>
  <si>
    <t>767.29</t>
  </si>
  <si>
    <t>Equinox</t>
  </si>
  <si>
    <t>26° 16.9' N</t>
  </si>
  <si>
    <t>015° 37.9' W</t>
  </si>
  <si>
    <t>768.14</t>
  </si>
  <si>
    <t>Happy Destiny</t>
  </si>
  <si>
    <t>26° 22.8' N</t>
  </si>
  <si>
    <t>015° 43.4' W</t>
  </si>
  <si>
    <t>768.72</t>
  </si>
  <si>
    <t>Ventosa II</t>
  </si>
  <si>
    <t>26° 27.0' N</t>
  </si>
  <si>
    <t>015° 47.3' W</t>
  </si>
  <si>
    <t>770.43</t>
  </si>
  <si>
    <t>Ithaka</t>
  </si>
  <si>
    <t>26° 21.8' N</t>
  </si>
  <si>
    <t>015° 38.5' W</t>
  </si>
  <si>
    <t>784.48</t>
  </si>
  <si>
    <t>Yavas Yavas</t>
  </si>
  <si>
    <t>26° 40.7' N</t>
  </si>
  <si>
    <t>015° 37.8' W</t>
  </si>
  <si>
    <t>804.02</t>
  </si>
  <si>
    <t>Exuma</t>
  </si>
  <si>
    <t>26° 32.1' N</t>
  </si>
  <si>
    <t>014° 57.1' W</t>
  </si>
  <si>
    <t>807.13</t>
  </si>
  <si>
    <t>Rohkea</t>
  </si>
  <si>
    <t>26° 58.9' N</t>
  </si>
  <si>
    <t>015° 22.4' W</t>
  </si>
  <si>
    <t>1C</t>
  </si>
  <si>
    <t>743.16</t>
  </si>
  <si>
    <t>Orion</t>
  </si>
  <si>
    <t>26° 29.3' N</t>
  </si>
  <si>
    <t>016° 32.5' W</t>
  </si>
  <si>
    <t>753.91</t>
  </si>
  <si>
    <t>Mo Chara</t>
  </si>
  <si>
    <t>26° 24.6' N</t>
  </si>
  <si>
    <t>016° 08.5' W</t>
  </si>
  <si>
    <t>760.19</t>
  </si>
  <si>
    <t>Gertha 4</t>
  </si>
  <si>
    <t>26° 10.2' N</t>
  </si>
  <si>
    <t>015° 41.7' W</t>
  </si>
  <si>
    <t>760.57</t>
  </si>
  <si>
    <t>Festina Lente</t>
  </si>
  <si>
    <t>26° 39.7' N</t>
  </si>
  <si>
    <t>016° 16.2' W</t>
  </si>
  <si>
    <t>761.41</t>
  </si>
  <si>
    <t>Right Turn</t>
  </si>
  <si>
    <t>26° 20.0' N</t>
  </si>
  <si>
    <t>26° 09.4' N</t>
  </si>
  <si>
    <t>015° 38.0' W</t>
  </si>
  <si>
    <t>764.19</t>
  </si>
  <si>
    <t>Nikitoo</t>
  </si>
  <si>
    <t>26° 00.1' N</t>
  </si>
  <si>
    <t>015° 24.5' W</t>
  </si>
  <si>
    <t>764.85</t>
  </si>
  <si>
    <t>Irina II</t>
  </si>
  <si>
    <t>26° 01.0' N</t>
  </si>
  <si>
    <t>015° 24.4' W</t>
  </si>
  <si>
    <t>766.31</t>
  </si>
  <si>
    <t>Per Sempre</t>
  </si>
  <si>
    <t>26° 44.5' N</t>
  </si>
  <si>
    <t>016° 12.6' W</t>
  </si>
  <si>
    <t>773.57</t>
  </si>
  <si>
    <t>Milla of Falmouth</t>
  </si>
  <si>
    <t>25° 57.0' N</t>
  </si>
  <si>
    <t>015° 06.9' W</t>
  </si>
  <si>
    <t>777.75</t>
  </si>
  <si>
    <t>Sunra Del Mare</t>
  </si>
  <si>
    <t>26° 30.0' N</t>
  </si>
  <si>
    <t>015° 36.2' W</t>
  </si>
  <si>
    <t>785.65</t>
  </si>
  <si>
    <t>Mon Ami of Sweden</t>
  </si>
  <si>
    <t>26° 26.3' N</t>
  </si>
  <si>
    <t>015° 19.5' W</t>
  </si>
  <si>
    <t>790.32</t>
  </si>
  <si>
    <t>Princess Arguella</t>
  </si>
  <si>
    <t>26° 24.2' N</t>
  </si>
  <si>
    <t>015° 09.9' W</t>
  </si>
  <si>
    <t>805.33</t>
  </si>
  <si>
    <t>Salana</t>
  </si>
  <si>
    <t>26° 33.0' N</t>
  </si>
  <si>
    <t>014° 56.1' W</t>
  </si>
  <si>
    <t>1B</t>
  </si>
  <si>
    <t>713.61</t>
  </si>
  <si>
    <t>Via Nostra</t>
  </si>
  <si>
    <t>26° 04.1' N</t>
  </si>
  <si>
    <t>016° 50.4' W</t>
  </si>
  <si>
    <t>725.46</t>
  </si>
  <si>
    <t>Porto Salgado</t>
  </si>
  <si>
    <t>26° 19.8' N</t>
  </si>
  <si>
    <t>727.85</t>
  </si>
  <si>
    <t>Kiet</t>
  </si>
  <si>
    <t>25° 58.3' N</t>
  </si>
  <si>
    <t>016° 19.8' W</t>
  </si>
  <si>
    <t>728.79</t>
  </si>
  <si>
    <t>Salty Dog</t>
  </si>
  <si>
    <t>25° 43.8' N</t>
  </si>
  <si>
    <t>016° 01.7' W</t>
  </si>
  <si>
    <t>745.58</t>
  </si>
  <si>
    <t>Malisa</t>
  </si>
  <si>
    <t>26° 05.0' N</t>
  </si>
  <si>
    <t>015° 59.0' W</t>
  </si>
  <si>
    <t>745.72</t>
  </si>
  <si>
    <t>Elvira</t>
  </si>
  <si>
    <t>26° 31.0' N</t>
  </si>
  <si>
    <t>016° 30.3' W</t>
  </si>
  <si>
    <t>748.54</t>
  </si>
  <si>
    <t>Gertha 5</t>
  </si>
  <si>
    <t>26° 23.8' N</t>
  </si>
  <si>
    <t>016° 16.5' W</t>
  </si>
  <si>
    <t>362,Ventosa II,At Sea,1B,12/11/2018 12:00:08,26° 27.0' N,015° 47.3' W,768.72,4.5</t>
  </si>
  <si>
    <t>312,Via Nostra,At Sea,1B,12/11/2018 12:00:04,26° 04.1' N,016° 50.4' W,713.61,6.9</t>
  </si>
  <si>
    <t>331,Yavas Yavas,At Sea,1B,12/11/2018 12:00:04,26° 40.7' N,015° 37.8' W,784.48,3.4</t>
  </si>
  <si>
    <t>BoatName</t>
  </si>
  <si>
    <t>VMG24</t>
    <phoneticPr fontId="1" type="noConversion"/>
  </si>
  <si>
    <t>Count of BoatNo</t>
  </si>
  <si>
    <t>Class</t>
  </si>
  <si>
    <t>DTD</t>
  </si>
  <si>
    <t>Lat</t>
  </si>
  <si>
    <t>Long</t>
  </si>
  <si>
    <t>Total</t>
  </si>
  <si>
    <t>1A</t>
  </si>
  <si>
    <t>720.11</t>
  </si>
  <si>
    <t>Axeline 2</t>
  </si>
  <si>
    <t>25° 48.5' N</t>
  </si>
  <si>
    <t>016° 20.8' W</t>
  </si>
  <si>
    <t>733.88</t>
  </si>
  <si>
    <t>Nika</t>
  </si>
  <si>
    <t>25° 40.3' N</t>
  </si>
  <si>
    <t>015° 50.0' W</t>
  </si>
  <si>
    <t>745.21</t>
  </si>
  <si>
    <t>Hippo V</t>
  </si>
  <si>
    <t>26° 11.5' N</t>
  </si>
  <si>
    <t>016° 07.2' W</t>
  </si>
  <si>
    <t>747.05</t>
  </si>
  <si>
    <t>Manihi</t>
  </si>
  <si>
    <t>26° 09.3' N</t>
  </si>
  <si>
    <t>016° 01.6' W</t>
  </si>
  <si>
    <t>750.15</t>
  </si>
  <si>
    <t>Calypso Blue</t>
  </si>
  <si>
    <t>25° 55.0' N</t>
  </si>
  <si>
    <t>015° 40.6' W</t>
  </si>
  <si>
    <t>751.4</t>
  </si>
  <si>
    <t>Hummingbird</t>
  </si>
  <si>
    <t>25° 58.7' N</t>
  </si>
  <si>
    <t>015° 42.7' W</t>
  </si>
  <si>
    <t>752.56</t>
  </si>
  <si>
    <t>Oxidiana</t>
  </si>
  <si>
    <t>25° 57.9' N</t>
  </si>
  <si>
    <t>015° 40.0' W</t>
  </si>
  <si>
    <t>753.05</t>
  </si>
  <si>
    <t>Lallona</t>
  </si>
  <si>
    <t>26° 33.5' N</t>
  </si>
  <si>
    <t>016° 21.0' W</t>
  </si>
  <si>
    <t>753.42</t>
  </si>
  <si>
    <t>Imperia</t>
  </si>
  <si>
    <t>26° 10.6' N</t>
  </si>
  <si>
    <t>015° 52.9' W</t>
  </si>
  <si>
    <t>754.28</t>
  </si>
  <si>
    <t>Silhouette</t>
  </si>
  <si>
    <t>26° 09.2' N</t>
  </si>
  <si>
    <t>015° 49.9' W</t>
  </si>
  <si>
    <t>754.6</t>
  </si>
  <si>
    <t>Mamosa</t>
  </si>
  <si>
    <t>26° 18.5' N</t>
  </si>
  <si>
    <t>016° 00.1' W</t>
  </si>
  <si>
    <t>754.97</t>
  </si>
  <si>
    <t>Allegrini</t>
  </si>
  <si>
    <t>26° 35.0' N</t>
  </si>
  <si>
    <t>016° 19.6' W</t>
  </si>
  <si>
    <t>761.94</t>
  </si>
  <si>
    <t>Moana</t>
  </si>
  <si>
    <t>338,Offbeat,At Sea,4A,12/11/2018 12:00:22,26° 12.6' N,016° 18.4' W,739.14,5.2</t>
  </si>
  <si>
    <t>359,Orion,At Sea,1C,12/11/2018 12:00:02,26° 29.3' N,016° 32.5' W,743.16,5.7</t>
  </si>
  <si>
    <t>343,Oxidiana,At Sea,1A,12/11/2018 12:00:04,25° 57.9' N,015° 40.0' W,752.56,5.3</t>
  </si>
  <si>
    <t>352,Passat II,At Sea,4A,12/11/2018 12:00:00,26° 03.3' N,015° 58.8' W,744.46,4.9</t>
  </si>
  <si>
    <t>341,Per Sempre,At Sea,1A,12/11/2018 12:00:04,26° 44.5' N,016° 12.6' W,766.31,4.6</t>
  </si>
  <si>
    <t>364,Por Que No,At Sea,1C,12/11/2018 12:00:05,26° 43.5' N,016° 14.7' W,764.27,4.3</t>
  </si>
  <si>
    <t>325,Porto Salgado,At Sea,1B,12/11/2018 12:00:06,26° 19.8' N,016° 50.4' W,725.46,6.7</t>
  </si>
  <si>
    <t>311,Princess Arguella,At Sea,1A,12/11/2018 12:00:05,26° 24.2' N,015° 09.9' W,790.32,3.5</t>
  </si>
  <si>
    <t>320,RAID,At Sea,4A,12/11/2018 12:00:02,26° 39.8' N,015° 34.7' W,785.77,5.6</t>
  </si>
  <si>
    <t>334,Realta Bheag,At Sea,4A,12/11/2018 12:00:00,26° 28.7' N,015° 21.0' W,786.36,3.3</t>
  </si>
  <si>
    <t>358,Right Turn,At Sea,1C,12/11/2018 12:00:00,26° 20.0' N,015° 50.9' W,761.41,5.0</t>
  </si>
  <si>
    <t>326,Rohkea,At Sea,1B,12/11/2018 12:00:05,26° 58.9' N,015° 22.4' W,807.13,1.4</t>
  </si>
  <si>
    <t>330,Salana,At Sea,1A,12/11/2018 12:00:05,26° 33.0' N,014° 56.1' W,805.33,2.6</t>
  </si>
  <si>
    <t>344,Salty Dog,At Sea,1B,12/11/2018 12:00:04,25° 43.8' N,016° 01.7' W,728.79,6.4</t>
  </si>
  <si>
    <t>335,Saul Goodman,At Sea,4A,12/11/2018 12:00:00,26° 45.3' N,015° 46.9' W,782.31,4.4</t>
  </si>
  <si>
    <t>329,Silhouette,At Sea,1A,12/11/2018 12:00:04,26° 09.2' N,015° 49.9' W,754.28,5.3</t>
  </si>
  <si>
    <t>333,Skyfall1,At Sea,4A,12/11/2018 12:00:05,26° 06.4' N,015° 23.0' W,769.55,4.1</t>
  </si>
  <si>
    <t>356,Starship Friendship,At Sea,4A,12/11/2018 12:00:00,26° 08.6' N,015° 52.3' W,752.35,5.2</t>
  </si>
  <si>
    <t>318,Sunra Del Mare,At Sea,1A,12/11/2018 12:00:07,26° 30.0' N,015° 36.2' W,777.75,4.1</t>
  </si>
  <si>
    <t>367,The Project,At Sea,1C,12/11/2018 08:00:06,26° 14.7' N,015° 33.2' W,768.78,4.9</t>
  </si>
  <si>
    <t>353,Thilde,At Sea,1B,12/11/2018 12:00:04,26° 03.5' N,015° 51.6' W,749.17,5.4</t>
  </si>
  <si>
    <t>349,Three Sheets,At Sea,1C,12/11/2018 12:00:00,26° 34.8' N,015° 23.0' W,789.47,3.7</t>
  </si>
  <si>
    <t>314,TRI II FLY,At Sea,4A,12/11/2018 12:00:05,26° 34.0' N,016° 39.3' W,742.73,5.8</t>
  </si>
  <si>
    <t>354,Itchycoo Park,At Sea,1C,12/11/2018 12:00:04,26° 43.5' N,015° 31.4' W,790.44,3.4</t>
  </si>
  <si>
    <t>319,Ithaka,At Sea,1B,12/11/2018 12:00:00,26° 21.8' N,015° 38.5' W,770.43,4.2</t>
  </si>
  <si>
    <t>365,Kiet,At Sea,1B,12/11/2018 12:00:00,25° 58.3' N,016° 19.8' W,727.85,6.1</t>
  </si>
  <si>
    <t>417,La Boheme,At Sea,4A,12/11/2018 12:00:00,26° 14.7' N,016° 15.5' W,742.45,6.0</t>
  </si>
  <si>
    <t>347,LaDiala,At Sea,4A,12/11/2018 12:00:05,26° 24.2' N,016° 09.3' W,753.23,5.1</t>
  </si>
  <si>
    <t>317,Lallona,At Sea,1A,12/11/2018 12:00:05,26° 33.5' N,016° 21.0' W,753.05,4.8</t>
  </si>
  <si>
    <t>315,Lifeaholic III,At Sea,4A,12/11/2018 12:00:04,25° 56.7' N,015° 35.6' W,754.62,5.1</t>
  </si>
  <si>
    <t>301,Lucy Z,At Sea,5A,12/11/2018 12:00:00,25° 59.6' N,015° 19.9' W,766.82,4.4</t>
  </si>
  <si>
    <t>324,Lunni,At Sea,1C,12/11/2018 12:00:00,26° 43.5' N,016° 00.6' W,772.67,4.1</t>
  </si>
  <si>
    <t>342,Magneta,At Sea,1B,12/11/2018 12:00:08,26° 13.6' N,015° 36.0' W,766.19,4.4</t>
  </si>
  <si>
    <t>350,Magnetic Attraction,At Sea,1C,12/11/2018 12:00:04,26° 38.1' N,015° 25.6' W,790.16,3.3</t>
  </si>
  <si>
    <t>368,Malisa,At Sea,1B,12/11/2018 12:00:07,26° 05.0' N,015° 59.0' W,745.58,5.6</t>
  </si>
  <si>
    <t>339,Mamosa,At Sea,1A,12/11/2018 12:00:04,26° 18.5' N,016° 00.1' W,754.6,5.3</t>
  </si>
  <si>
    <t>323,Mango,At Sea,4A,12/11/2018 12:00:01,26° 20.3' N,015° 45.2' W,765.16,4.8</t>
  </si>
  <si>
    <t>313,Manihi,At Sea,1A,12/11/2018 12:00:04,26° 09.3' N,016° 01.6' W,747.05,5.3</t>
  </si>
  <si>
    <t>361,Marlin,At Sea,4A,12/11/2018 12:00:00,26° 30.9' N,015° 58.5' W,764.61,4.3</t>
  </si>
  <si>
    <t>332,Milla of Falmouth,At Sea,1A,12/11/2018 12:00:05,25° 57.0' N,015° 06.9' W,773.57,4.4</t>
  </si>
  <si>
    <t>363,Mo Chara,At Sea,1C,12/11/2018 12:00:04,26° 24.6' N,016° 08.5' W,753.91,5.4</t>
  </si>
  <si>
    <t>308,Moana,At Sea,1A,12/11/2018 12:00:05,26° 09.4' N,015° 38.0' W,761.94,4.9</t>
  </si>
  <si>
    <t>307,Mon Ami of Sweden,At Sea,1A,12/11/2018 12:00:05,26° 26.3' N,015° 19.5' W,785.65,3.6</t>
  </si>
  <si>
    <t>351,Mon Reve,At Sea,4A,12/11/2018 12:00:00,26° 25.8' N,016° 14.9' W,750.94,5.0</t>
  </si>
  <si>
    <t>302,Nika,At Sea,1A,12/11/2018 12:00:04,25° 40.3' N,015° 50.0' W,733.88,6.2</t>
  </si>
  <si>
    <t>303,Nikitoo,At Sea,1A,12/11/2018 12:00:00,26° 00.1' N,015° 24.5' W,764.19,4.7</t>
  </si>
  <si>
    <t>BoatNo,BoatName,Status,Class,time,Lat,Long,DTD,VMG24</t>
  </si>
  <si>
    <t>328,Allegrini,At Sea,1A,12/11/2018 12:00:04,26° 35.0' N,016° 19.6' W,754.97,4.9</t>
  </si>
  <si>
    <t>372,Ardnagee,At Sea,1C,12/11/2018 12:00:04,26° 31.9' N,015° 35.1' W,779.84,4.0</t>
  </si>
  <si>
    <t>310,Axeline 2,At Sea,1A,12/11/2018 12:00:00,25° 48.5' N,016° 20.8' W,720.11,6.9</t>
  </si>
  <si>
    <t>309,Calypso Blue,At Sea,1A,12/11/2018 12:00:00,25° 55.0' N,015° 40.6' W,750.15,4.7</t>
  </si>
  <si>
    <t>337,Cerulean of Penryn,At Sea,1C,12/11/2018 12:00:05,26° 33.1' N,015° 40.2' W,777.47,4.4</t>
  </si>
  <si>
    <t>373,Concubine,At Sea,1C,12/11/2018 12:00:56,26° 27.3' N,015° 41.1' W,772.78,4.2</t>
  </si>
  <si>
    <t>357,Conect II,At Sea,1B,12/11/2018 12:00:25,26° 18.5' N,015° 51.5' W,759.97,4.6</t>
  </si>
  <si>
    <t>371,Corryvreckan,At Sea,1C,12/11/2018 12:00:04,27° 00.3' N,016° 04.1' W,783.16,3.5</t>
  </si>
  <si>
    <t>355,Crean,At Sea,4A,12/11/2018 12:00:05,26° 17.9' N,015° 29.6' W,773.28,3.9</t>
  </si>
  <si>
    <t>340,Elvira,At Sea,1B,12/11/2018 12:00:00,26° 31.0' N,016° 30.3' W,745.72,5.0</t>
  </si>
  <si>
    <t>336,eMotion,At Sea,1B,12/11/2018 12:00:04,26° 14.4' N,015° 57.8' W,753.13,5.5</t>
  </si>
  <si>
    <t>346,Equinox,At Sea,1B,12/11/2018 12:00:04,26° 16.9' N,015° 37.9' W,767.29,4.5</t>
  </si>
  <si>
    <t>322,Exuma,At Sea,1B,12/11/2018 12:00:07,26° 32.1' N,014° 57.1' W,804.02,2.7</t>
  </si>
  <si>
    <t>370,Festina Lente,At Sea,1C,12/11/2018 12:00:04,26° 39.7' N,016° 16.2' W,760.57,4.5</t>
  </si>
  <si>
    <t>366,Fitti,At Sea,4A,12/11/2018 12:00:00,28° 01.6' N,015° 17.9' W,856.28,.0</t>
  </si>
  <si>
    <t>369,Gertha 4,At Sea,1C,12/11/2018 12:00:00,26° 10.2' N,015° 41.7' W,760.19,4.8</t>
  </si>
  <si>
    <t>327,Gertha 5,At Sea,1B,12/11/2018 12:00:00,26° 23.8' N,016° 16.5' W,748.54,5.1</t>
  </si>
  <si>
    <t>348,Happy Destiny,At Sea,1B,12/11/2018 12:00:00,26° 22.8' N,015° 43.4' W,768.14,4.4</t>
  </si>
  <si>
    <t>360,Hestia,At Sea,1C,12/11/2018 12:00:07,26° 52.4' N,016° 15.0' W,770.84,4.4</t>
  </si>
  <si>
    <t>304,Hippo V,At Sea,1A,12/11/2018 12:00:00,26° 11.5' N,016° 07.2' W,745.21,6.1</t>
  </si>
  <si>
    <t>306,Hummingbird,At Sea,1A,12/11/2018 12:00:01,25° 58.7' N,015° 42.7' W,751.4,5.3</t>
  </si>
  <si>
    <t>316,Imperia,At Sea,1A,12/11/2018 12:00:35,26° 10.6' N,015° 52.9' W,753.42,5.3</t>
  </si>
  <si>
    <t>321,Irina II,At Sea,1A,12/11/2018 12:00:05,26° 01.0' N,015° 24.4' W,764.85,4.8</t>
  </si>
</sst>
</file>

<file path=xl/styles.xml><?xml version="1.0" encoding="utf-8"?>
<styleSheet xmlns="http://schemas.openxmlformats.org/spreadsheetml/2006/main">
  <fonts count="2">
    <font>
      <sz val="10"/>
      <name val="Verdana"/>
    </font>
    <font>
      <sz val="8"/>
      <name val="Verdana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9">
    <border>
      <left/>
      <right/>
      <top/>
      <bottom/>
      <diagonal/>
    </border>
    <border>
      <left style="thin">
        <color indexed="8"/>
      </left>
      <right/>
      <top style="thin">
        <color indexed="65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5"/>
      </left>
      <right/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0" xfId="0" applyFill="1"/>
    <xf numFmtId="0" fontId="0" fillId="0" borderId="2" xfId="0" applyBorder="1"/>
    <xf numFmtId="0" fontId="0" fillId="0" borderId="6" xfId="0" applyBorder="1"/>
    <xf numFmtId="0" fontId="0" fillId="0" borderId="4" xfId="0" applyBorder="1"/>
    <xf numFmtId="0" fontId="0" fillId="0" borderId="5" xfId="0" pivotButton="1" applyBorder="1"/>
    <xf numFmtId="0" fontId="0" fillId="0" borderId="4" xfId="0" applyNumberFormat="1" applyBorder="1"/>
    <xf numFmtId="0" fontId="0" fillId="0" borderId="1" xfId="0" applyBorder="1"/>
    <xf numFmtId="0" fontId="0" fillId="0" borderId="7" xfId="0" applyBorder="1"/>
    <xf numFmtId="0" fontId="0" fillId="0" borderId="8" xfId="0" applyBorder="1"/>
    <xf numFmtId="0" fontId="0" fillId="0" borderId="5" xfId="0" applyNumberFormat="1" applyBorder="1"/>
    <xf numFmtId="0" fontId="0" fillId="0" borderId="5" xfId="0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pivotCacheDefinition" Target="pivotCache/pivotCacheDefinition1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macbook macbook" refreshedDate="41954.718622685185" refreshedVersion="3" recordCount="72">
  <cacheSource type="worksheet">
    <worksheetSource ref="B1:J73" sheet="Sheet1"/>
  </cacheSource>
  <cacheFields count="9">
    <cacheField name="BoatNo" numFmtId="0">
      <sharedItems count="72">
        <s v="328"/>
        <s v="372"/>
        <s v="310"/>
        <s v="309"/>
        <s v="337"/>
        <s v="373"/>
        <s v="357"/>
        <s v="371"/>
        <s v="355"/>
        <s v="340"/>
        <s v="336"/>
        <s v="346"/>
        <s v="322"/>
        <s v="370"/>
        <s v="366"/>
        <s v="369"/>
        <s v="327"/>
        <s v="348"/>
        <s v="360"/>
        <s v="304"/>
        <s v="306"/>
        <s v="316"/>
        <s v="321"/>
        <s v="354"/>
        <s v="319"/>
        <s v="365"/>
        <s v="417"/>
        <s v="347"/>
        <s v="317"/>
        <s v="315"/>
        <s v="301"/>
        <s v="324"/>
        <s v="342"/>
        <s v="350"/>
        <s v="368"/>
        <s v="339"/>
        <s v="323"/>
        <s v="313"/>
        <s v="361"/>
        <s v="332"/>
        <s v="363"/>
        <s v="308"/>
        <s v="307"/>
        <s v="351"/>
        <s v="302"/>
        <s v="303"/>
        <s v="338"/>
        <s v="359"/>
        <s v="343"/>
        <s v="352"/>
        <s v="341"/>
        <s v="364"/>
        <s v="325"/>
        <s v="311"/>
        <s v="320"/>
        <s v="334"/>
        <s v="358"/>
        <s v="326"/>
        <s v="330"/>
        <s v="344"/>
        <s v="335"/>
        <s v="329"/>
        <s v="333"/>
        <s v="356"/>
        <s v="318"/>
        <s v="367"/>
        <s v="353"/>
        <s v="349"/>
        <s v="314"/>
        <s v="362"/>
        <s v="312"/>
        <s v="331"/>
      </sharedItems>
    </cacheField>
    <cacheField name="BoatName" numFmtId="0">
      <sharedItems count="72">
        <s v="Allegrini"/>
        <s v="Ardnagee"/>
        <s v="Axeline 2"/>
        <s v="Calypso Blue"/>
        <s v="Cerulean of Penryn"/>
        <s v="Concubine"/>
        <s v="Conect II"/>
        <s v="Corryvreckan"/>
        <s v="Crean"/>
        <s v="Elvira"/>
        <s v="eMotion"/>
        <s v="Equinox"/>
        <s v="Exuma"/>
        <s v="Festina Lente"/>
        <s v="Fitti"/>
        <s v="Gertha 4"/>
        <s v="Gertha 5"/>
        <s v="Happy Destiny"/>
        <s v="Hestia"/>
        <s v="Hippo V"/>
        <s v="Hummingbird"/>
        <s v="Imperia"/>
        <s v="Irina II"/>
        <s v="Itchycoo Park"/>
        <s v="Ithaka"/>
        <s v="Kiet"/>
        <s v="La Boheme"/>
        <s v="LaDiala"/>
        <s v="Lallona"/>
        <s v="Lifeaholic III"/>
        <s v="Lucy Z"/>
        <s v="Lunni"/>
        <s v="Magneta"/>
        <s v="Magnetic Attraction"/>
        <s v="Malisa"/>
        <s v="Mamosa"/>
        <s v="Mango"/>
        <s v="Manihi"/>
        <s v="Marlin"/>
        <s v="Milla of Falmouth"/>
        <s v="Mo Chara"/>
        <s v="Moana"/>
        <s v="Mon Ami of Sweden"/>
        <s v="Mon Reve"/>
        <s v="Nika"/>
        <s v="Nikitoo"/>
        <s v="Offbeat"/>
        <s v="Orion"/>
        <s v="Oxidiana"/>
        <s v="Passat II"/>
        <s v="Per Sempre"/>
        <s v="Por Que No"/>
        <s v="Porto Salgado"/>
        <s v="Princess Arguella"/>
        <s v="RAID"/>
        <s v="Realta Bheag"/>
        <s v="Right Turn"/>
        <s v="Rohkea"/>
        <s v="Salana"/>
        <s v="Salty Dog"/>
        <s v="Saul Goodman"/>
        <s v="Silhouette"/>
        <s v="Skyfall1"/>
        <s v="Starship Friendship"/>
        <s v="Sunra Del Mare"/>
        <s v="The Project"/>
        <s v="Thilde"/>
        <s v="Three Sheets"/>
        <s v="TRI II FLY"/>
        <s v="Ventosa II"/>
        <s v="Via Nostra"/>
        <s v="Yavas Yavas"/>
      </sharedItems>
    </cacheField>
    <cacheField name="Status" numFmtId="0">
      <sharedItems count="1">
        <s v="At Sea"/>
      </sharedItems>
    </cacheField>
    <cacheField name="Class" numFmtId="0">
      <sharedItems count="5">
        <s v="1A"/>
        <s v="1C"/>
        <s v="1B"/>
        <s v="4A"/>
        <s v="5A"/>
      </sharedItems>
    </cacheField>
    <cacheField name="time" numFmtId="0">
      <sharedItems count="13">
        <s v="12/11/2018 12:00:04"/>
        <s v="12/11/2018 12:00:00"/>
        <s v="12/11/2018 12:00:05"/>
        <s v="12/11/2018 12:00:56"/>
        <s v="12/11/2018 12:00:25"/>
        <s v="12/11/2018 12:00:07"/>
        <s v="12/11/2018 12:00:01"/>
        <s v="12/11/2018 12:00:35"/>
        <s v="12/11/2018 12:00:08"/>
        <s v="12/11/2018 12:00:22"/>
        <s v="12/11/2018 12:00:02"/>
        <s v="12/11/2018 12:00:06"/>
        <s v="12/11/2018 08:00:06"/>
      </sharedItems>
    </cacheField>
    <cacheField name="Lat" numFmtId="0">
      <sharedItems count="67">
        <s v="26° 35.0' N"/>
        <s v="26° 31.9' N"/>
        <s v="25° 48.5' N"/>
        <s v="25° 55.0' N"/>
        <s v="26° 33.1' N"/>
        <s v="26° 27.3' N"/>
        <s v="26° 18.5' N"/>
        <s v="27° 00.3' N"/>
        <s v="26° 17.9' N"/>
        <s v="26° 31.0' N"/>
        <s v="26° 14.4' N"/>
        <s v="26° 16.9' N"/>
        <s v="26° 32.1' N"/>
        <s v="26° 39.7' N"/>
        <s v="28° 01.6' N"/>
        <s v="26° 10.2' N"/>
        <s v="26° 23.8' N"/>
        <s v="26° 22.8' N"/>
        <s v="26° 52.4' N"/>
        <s v="26° 11.5' N"/>
        <s v="25° 58.7' N"/>
        <s v="26° 10.6' N"/>
        <s v="26° 01.0' N"/>
        <s v="26° 43.5' N"/>
        <s v="26° 21.8' N"/>
        <s v="25° 58.3' N"/>
        <s v="26° 14.7' N"/>
        <s v="26° 24.2' N"/>
        <s v="26° 33.5' N"/>
        <s v="25° 56.7' N"/>
        <s v="25° 59.6' N"/>
        <s v="26° 13.6' N"/>
        <s v="26° 38.1' N"/>
        <s v="26° 05.0' N"/>
        <s v="26° 20.3' N"/>
        <s v="26° 09.3' N"/>
        <s v="26° 30.9' N"/>
        <s v="25° 57.0' N"/>
        <s v="26° 24.6' N"/>
        <s v="26° 09.4' N"/>
        <s v="26° 26.3' N"/>
        <s v="26° 25.8' N"/>
        <s v="25° 40.3' N"/>
        <s v="26° 00.1' N"/>
        <s v="26° 12.6' N"/>
        <s v="26° 29.3' N"/>
        <s v="25° 57.9' N"/>
        <s v="26° 03.3' N"/>
        <s v="26° 44.5' N"/>
        <s v="26° 19.8' N"/>
        <s v="26° 39.8' N"/>
        <s v="26° 28.7' N"/>
        <s v="26° 20.0' N"/>
        <s v="26° 58.9' N"/>
        <s v="26° 33.0' N"/>
        <s v="25° 43.8' N"/>
        <s v="26° 45.3' N"/>
        <s v="26° 09.2' N"/>
        <s v="26° 06.4' N"/>
        <s v="26° 08.6' N"/>
        <s v="26° 30.0' N"/>
        <s v="26° 03.5' N"/>
        <s v="26° 34.8' N"/>
        <s v="26° 34.0' N"/>
        <s v="26° 27.0' N"/>
        <s v="26° 04.1' N"/>
        <s v="26° 40.7' N"/>
      </sharedItems>
    </cacheField>
    <cacheField name="Long" numFmtId="0">
      <sharedItems count="70">
        <s v="016° 19.6' W"/>
        <s v="015° 35.1' W"/>
        <s v="016° 20.8' W"/>
        <s v="015° 40.6' W"/>
        <s v="015° 40.2' W"/>
        <s v="015° 41.1' W"/>
        <s v="015° 51.5' W"/>
        <s v="016° 04.1' W"/>
        <s v="015° 29.6' W"/>
        <s v="016° 30.3' W"/>
        <s v="015° 57.8' W"/>
        <s v="015° 37.9' W"/>
        <s v="014° 57.1' W"/>
        <s v="016° 16.2' W"/>
        <s v="015° 17.9' W"/>
        <s v="015° 41.7' W"/>
        <s v="016° 16.5' W"/>
        <s v="015° 43.4' W"/>
        <s v="016° 15.0' W"/>
        <s v="016° 07.2' W"/>
        <s v="015° 42.7' W"/>
        <s v="015° 52.9' W"/>
        <s v="015° 24.4' W"/>
        <s v="015° 31.4' W"/>
        <s v="015° 38.5' W"/>
        <s v="016° 19.8' W"/>
        <s v="016° 15.5' W"/>
        <s v="016° 09.3' W"/>
        <s v="016° 21.0' W"/>
        <s v="015° 35.6' W"/>
        <s v="015° 19.9' W"/>
        <s v="016° 00.6' W"/>
        <s v="015° 36.0' W"/>
        <s v="015° 25.6' W"/>
        <s v="015° 59.0' W"/>
        <s v="016° 00.1' W"/>
        <s v="015° 45.2' W"/>
        <s v="016° 01.6' W"/>
        <s v="015° 58.5' W"/>
        <s v="015° 06.9' W"/>
        <s v="016° 08.5' W"/>
        <s v="015° 38.0' W"/>
        <s v="015° 19.5' W"/>
        <s v="016° 14.9' W"/>
        <s v="015° 50.0' W"/>
        <s v="015° 24.5' W"/>
        <s v="016° 18.4' W"/>
        <s v="016° 32.5' W"/>
        <s v="015° 40.0' W"/>
        <s v="015° 58.8' W"/>
        <s v="016° 12.6' W"/>
        <s v="016° 14.7' W"/>
        <s v="016° 50.4' W"/>
        <s v="015° 09.9' W"/>
        <s v="015° 34.7' W"/>
        <s v="015° 21.0' W"/>
        <s v="015° 50.9' W"/>
        <s v="015° 22.4' W"/>
        <s v="014° 56.1' W"/>
        <s v="016° 01.7' W"/>
        <s v="015° 46.9' W"/>
        <s v="015° 49.9' W"/>
        <s v="015° 23.0' W"/>
        <s v="015° 52.3' W"/>
        <s v="015° 36.2' W"/>
        <s v="015° 33.2' W"/>
        <s v="015° 51.6' W"/>
        <s v="016° 39.3' W"/>
        <s v="015° 47.3' W"/>
        <s v="015° 37.8' W"/>
      </sharedItems>
    </cacheField>
    <cacheField name="DTD" numFmtId="0">
      <sharedItems count="72">
        <s v="754.97"/>
        <s v="779.84"/>
        <s v="720.11"/>
        <s v="750.15"/>
        <s v="777.47"/>
        <s v="772.78"/>
        <s v="759.97"/>
        <s v="783.16"/>
        <s v="773.28"/>
        <s v="745.72"/>
        <s v="753.13"/>
        <s v="767.29"/>
        <s v="804.02"/>
        <s v="760.57"/>
        <s v="856.28"/>
        <s v="760.19"/>
        <s v="748.54"/>
        <s v="768.14"/>
        <s v="770.84"/>
        <s v="745.21"/>
        <s v="751.4"/>
        <s v="753.42"/>
        <s v="764.85"/>
        <s v="790.44"/>
        <s v="770.43"/>
        <s v="727.85"/>
        <s v="742.45"/>
        <s v="753.23"/>
        <s v="753.05"/>
        <s v="754.62"/>
        <s v="766.82"/>
        <s v="772.67"/>
        <s v="766.19"/>
        <s v="790.16"/>
        <s v="745.58"/>
        <s v="754.6"/>
        <s v="765.16"/>
        <s v="747.05"/>
        <s v="764.61"/>
        <s v="773.57"/>
        <s v="753.91"/>
        <s v="761.94"/>
        <s v="785.65"/>
        <s v="750.94"/>
        <s v="733.88"/>
        <s v="764.19"/>
        <s v="739.14"/>
        <s v="743.16"/>
        <s v="752.56"/>
        <s v="744.46"/>
        <s v="766.31"/>
        <s v="764.27"/>
        <s v="725.46"/>
        <s v="790.32"/>
        <s v="785.77"/>
        <s v="786.36"/>
        <s v="761.41"/>
        <s v="807.13"/>
        <s v="805.33"/>
        <s v="728.79"/>
        <s v="782.31"/>
        <s v="754.28"/>
        <s v="769.55"/>
        <s v="752.35"/>
        <s v="777.75"/>
        <s v="768.78"/>
        <s v="749.17"/>
        <s v="789.47"/>
        <s v="742.73"/>
        <s v="768.72"/>
        <s v="713.61"/>
        <s v="784.48"/>
      </sharedItems>
    </cacheField>
    <cacheField name="VMG24" numFmtId="0">
      <sharedItems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72">
  <r>
    <x v="0"/>
    <x v="0"/>
    <x v="0"/>
    <x v="0"/>
    <x v="0"/>
    <x v="0"/>
    <x v="0"/>
    <x v="0"/>
    <s v="4.9"/>
  </r>
  <r>
    <x v="1"/>
    <x v="1"/>
    <x v="0"/>
    <x v="1"/>
    <x v="0"/>
    <x v="1"/>
    <x v="1"/>
    <x v="1"/>
    <s v="4.0"/>
  </r>
  <r>
    <x v="2"/>
    <x v="2"/>
    <x v="0"/>
    <x v="0"/>
    <x v="1"/>
    <x v="2"/>
    <x v="2"/>
    <x v="2"/>
    <s v="6.9"/>
  </r>
  <r>
    <x v="3"/>
    <x v="3"/>
    <x v="0"/>
    <x v="0"/>
    <x v="1"/>
    <x v="3"/>
    <x v="3"/>
    <x v="3"/>
    <s v="4.7"/>
  </r>
  <r>
    <x v="4"/>
    <x v="4"/>
    <x v="0"/>
    <x v="1"/>
    <x v="2"/>
    <x v="4"/>
    <x v="4"/>
    <x v="4"/>
    <s v="4.4"/>
  </r>
  <r>
    <x v="5"/>
    <x v="5"/>
    <x v="0"/>
    <x v="1"/>
    <x v="3"/>
    <x v="5"/>
    <x v="5"/>
    <x v="5"/>
    <s v="4.2"/>
  </r>
  <r>
    <x v="6"/>
    <x v="6"/>
    <x v="0"/>
    <x v="2"/>
    <x v="4"/>
    <x v="6"/>
    <x v="6"/>
    <x v="6"/>
    <s v="4.6"/>
  </r>
  <r>
    <x v="7"/>
    <x v="7"/>
    <x v="0"/>
    <x v="1"/>
    <x v="0"/>
    <x v="7"/>
    <x v="7"/>
    <x v="7"/>
    <s v="3.5"/>
  </r>
  <r>
    <x v="8"/>
    <x v="8"/>
    <x v="0"/>
    <x v="3"/>
    <x v="2"/>
    <x v="8"/>
    <x v="8"/>
    <x v="8"/>
    <s v="3.9"/>
  </r>
  <r>
    <x v="9"/>
    <x v="9"/>
    <x v="0"/>
    <x v="2"/>
    <x v="1"/>
    <x v="9"/>
    <x v="9"/>
    <x v="9"/>
    <s v="5.0"/>
  </r>
  <r>
    <x v="10"/>
    <x v="10"/>
    <x v="0"/>
    <x v="2"/>
    <x v="0"/>
    <x v="10"/>
    <x v="10"/>
    <x v="10"/>
    <s v="5.5"/>
  </r>
  <r>
    <x v="11"/>
    <x v="11"/>
    <x v="0"/>
    <x v="2"/>
    <x v="0"/>
    <x v="11"/>
    <x v="11"/>
    <x v="11"/>
    <s v="4.5"/>
  </r>
  <r>
    <x v="12"/>
    <x v="12"/>
    <x v="0"/>
    <x v="2"/>
    <x v="5"/>
    <x v="12"/>
    <x v="12"/>
    <x v="12"/>
    <s v="2.7"/>
  </r>
  <r>
    <x v="13"/>
    <x v="13"/>
    <x v="0"/>
    <x v="1"/>
    <x v="0"/>
    <x v="13"/>
    <x v="13"/>
    <x v="13"/>
    <s v="4.5"/>
  </r>
  <r>
    <x v="14"/>
    <x v="14"/>
    <x v="0"/>
    <x v="3"/>
    <x v="1"/>
    <x v="14"/>
    <x v="14"/>
    <x v="14"/>
    <s v=",.0"/>
  </r>
  <r>
    <x v="15"/>
    <x v="15"/>
    <x v="0"/>
    <x v="1"/>
    <x v="1"/>
    <x v="15"/>
    <x v="15"/>
    <x v="15"/>
    <s v="4.8"/>
  </r>
  <r>
    <x v="16"/>
    <x v="16"/>
    <x v="0"/>
    <x v="2"/>
    <x v="1"/>
    <x v="16"/>
    <x v="16"/>
    <x v="16"/>
    <s v="5.1"/>
  </r>
  <r>
    <x v="17"/>
    <x v="17"/>
    <x v="0"/>
    <x v="2"/>
    <x v="1"/>
    <x v="17"/>
    <x v="17"/>
    <x v="17"/>
    <s v="4.4"/>
  </r>
  <r>
    <x v="18"/>
    <x v="18"/>
    <x v="0"/>
    <x v="1"/>
    <x v="5"/>
    <x v="18"/>
    <x v="18"/>
    <x v="18"/>
    <s v="4.4"/>
  </r>
  <r>
    <x v="19"/>
    <x v="19"/>
    <x v="0"/>
    <x v="0"/>
    <x v="1"/>
    <x v="19"/>
    <x v="19"/>
    <x v="19"/>
    <s v="6.1"/>
  </r>
  <r>
    <x v="20"/>
    <x v="20"/>
    <x v="0"/>
    <x v="0"/>
    <x v="6"/>
    <x v="20"/>
    <x v="20"/>
    <x v="20"/>
    <s v="5.3"/>
  </r>
  <r>
    <x v="21"/>
    <x v="21"/>
    <x v="0"/>
    <x v="0"/>
    <x v="7"/>
    <x v="21"/>
    <x v="21"/>
    <x v="21"/>
    <s v="5.3"/>
  </r>
  <r>
    <x v="22"/>
    <x v="22"/>
    <x v="0"/>
    <x v="0"/>
    <x v="2"/>
    <x v="22"/>
    <x v="22"/>
    <x v="22"/>
    <s v="4.8"/>
  </r>
  <r>
    <x v="23"/>
    <x v="23"/>
    <x v="0"/>
    <x v="1"/>
    <x v="0"/>
    <x v="23"/>
    <x v="23"/>
    <x v="23"/>
    <s v="3.4"/>
  </r>
  <r>
    <x v="24"/>
    <x v="24"/>
    <x v="0"/>
    <x v="2"/>
    <x v="1"/>
    <x v="24"/>
    <x v="24"/>
    <x v="24"/>
    <s v="4.2"/>
  </r>
  <r>
    <x v="25"/>
    <x v="25"/>
    <x v="0"/>
    <x v="2"/>
    <x v="1"/>
    <x v="25"/>
    <x v="25"/>
    <x v="25"/>
    <s v="6.1"/>
  </r>
  <r>
    <x v="26"/>
    <x v="26"/>
    <x v="0"/>
    <x v="3"/>
    <x v="1"/>
    <x v="26"/>
    <x v="26"/>
    <x v="26"/>
    <s v="6.0"/>
  </r>
  <r>
    <x v="27"/>
    <x v="27"/>
    <x v="0"/>
    <x v="3"/>
    <x v="2"/>
    <x v="27"/>
    <x v="27"/>
    <x v="27"/>
    <s v="5.1"/>
  </r>
  <r>
    <x v="28"/>
    <x v="28"/>
    <x v="0"/>
    <x v="0"/>
    <x v="2"/>
    <x v="28"/>
    <x v="28"/>
    <x v="28"/>
    <s v="4.8"/>
  </r>
  <r>
    <x v="29"/>
    <x v="29"/>
    <x v="0"/>
    <x v="3"/>
    <x v="0"/>
    <x v="29"/>
    <x v="29"/>
    <x v="29"/>
    <s v="5.1"/>
  </r>
  <r>
    <x v="30"/>
    <x v="30"/>
    <x v="0"/>
    <x v="4"/>
    <x v="1"/>
    <x v="30"/>
    <x v="30"/>
    <x v="30"/>
    <s v="4.4"/>
  </r>
  <r>
    <x v="31"/>
    <x v="31"/>
    <x v="0"/>
    <x v="1"/>
    <x v="1"/>
    <x v="23"/>
    <x v="31"/>
    <x v="31"/>
    <s v="4.1"/>
  </r>
  <r>
    <x v="32"/>
    <x v="32"/>
    <x v="0"/>
    <x v="2"/>
    <x v="8"/>
    <x v="31"/>
    <x v="32"/>
    <x v="32"/>
    <s v="4.4"/>
  </r>
  <r>
    <x v="33"/>
    <x v="33"/>
    <x v="0"/>
    <x v="1"/>
    <x v="0"/>
    <x v="32"/>
    <x v="33"/>
    <x v="33"/>
    <s v="3.3"/>
  </r>
  <r>
    <x v="34"/>
    <x v="34"/>
    <x v="0"/>
    <x v="2"/>
    <x v="5"/>
    <x v="33"/>
    <x v="34"/>
    <x v="34"/>
    <s v="5.6"/>
  </r>
  <r>
    <x v="35"/>
    <x v="35"/>
    <x v="0"/>
    <x v="0"/>
    <x v="0"/>
    <x v="6"/>
    <x v="35"/>
    <x v="35"/>
    <s v="5.3"/>
  </r>
  <r>
    <x v="36"/>
    <x v="36"/>
    <x v="0"/>
    <x v="3"/>
    <x v="6"/>
    <x v="34"/>
    <x v="36"/>
    <x v="36"/>
    <s v="4.8"/>
  </r>
  <r>
    <x v="37"/>
    <x v="37"/>
    <x v="0"/>
    <x v="0"/>
    <x v="0"/>
    <x v="35"/>
    <x v="37"/>
    <x v="37"/>
    <s v="5.3"/>
  </r>
  <r>
    <x v="38"/>
    <x v="38"/>
    <x v="0"/>
    <x v="3"/>
    <x v="1"/>
    <x v="36"/>
    <x v="38"/>
    <x v="38"/>
    <s v="4.3"/>
  </r>
  <r>
    <x v="39"/>
    <x v="39"/>
    <x v="0"/>
    <x v="0"/>
    <x v="2"/>
    <x v="37"/>
    <x v="39"/>
    <x v="39"/>
    <s v="4.4"/>
  </r>
  <r>
    <x v="40"/>
    <x v="40"/>
    <x v="0"/>
    <x v="1"/>
    <x v="0"/>
    <x v="38"/>
    <x v="40"/>
    <x v="40"/>
    <s v="5.4"/>
  </r>
  <r>
    <x v="41"/>
    <x v="41"/>
    <x v="0"/>
    <x v="0"/>
    <x v="2"/>
    <x v="39"/>
    <x v="41"/>
    <x v="41"/>
    <s v="4.9"/>
  </r>
  <r>
    <x v="42"/>
    <x v="42"/>
    <x v="0"/>
    <x v="0"/>
    <x v="2"/>
    <x v="40"/>
    <x v="42"/>
    <x v="42"/>
    <s v="3.6"/>
  </r>
  <r>
    <x v="43"/>
    <x v="43"/>
    <x v="0"/>
    <x v="3"/>
    <x v="1"/>
    <x v="41"/>
    <x v="43"/>
    <x v="43"/>
    <s v="5.0"/>
  </r>
  <r>
    <x v="44"/>
    <x v="44"/>
    <x v="0"/>
    <x v="0"/>
    <x v="0"/>
    <x v="42"/>
    <x v="44"/>
    <x v="44"/>
    <s v="6.2"/>
  </r>
  <r>
    <x v="45"/>
    <x v="45"/>
    <x v="0"/>
    <x v="0"/>
    <x v="1"/>
    <x v="43"/>
    <x v="45"/>
    <x v="45"/>
    <s v="4.7"/>
  </r>
  <r>
    <x v="46"/>
    <x v="46"/>
    <x v="0"/>
    <x v="3"/>
    <x v="9"/>
    <x v="44"/>
    <x v="46"/>
    <x v="46"/>
    <s v="5.2"/>
  </r>
  <r>
    <x v="47"/>
    <x v="47"/>
    <x v="0"/>
    <x v="1"/>
    <x v="10"/>
    <x v="45"/>
    <x v="47"/>
    <x v="47"/>
    <s v="5.7"/>
  </r>
  <r>
    <x v="48"/>
    <x v="48"/>
    <x v="0"/>
    <x v="0"/>
    <x v="0"/>
    <x v="46"/>
    <x v="48"/>
    <x v="48"/>
    <s v="5.3"/>
  </r>
  <r>
    <x v="49"/>
    <x v="49"/>
    <x v="0"/>
    <x v="3"/>
    <x v="1"/>
    <x v="47"/>
    <x v="49"/>
    <x v="49"/>
    <s v="4.9"/>
  </r>
  <r>
    <x v="50"/>
    <x v="50"/>
    <x v="0"/>
    <x v="0"/>
    <x v="0"/>
    <x v="48"/>
    <x v="50"/>
    <x v="50"/>
    <s v="4.6"/>
  </r>
  <r>
    <x v="51"/>
    <x v="51"/>
    <x v="0"/>
    <x v="1"/>
    <x v="2"/>
    <x v="23"/>
    <x v="51"/>
    <x v="51"/>
    <s v="4.3"/>
  </r>
  <r>
    <x v="52"/>
    <x v="52"/>
    <x v="0"/>
    <x v="2"/>
    <x v="11"/>
    <x v="49"/>
    <x v="52"/>
    <x v="52"/>
    <s v="6.7"/>
  </r>
  <r>
    <x v="53"/>
    <x v="53"/>
    <x v="0"/>
    <x v="0"/>
    <x v="2"/>
    <x v="27"/>
    <x v="53"/>
    <x v="53"/>
    <s v="3.5"/>
  </r>
  <r>
    <x v="54"/>
    <x v="54"/>
    <x v="0"/>
    <x v="3"/>
    <x v="10"/>
    <x v="50"/>
    <x v="54"/>
    <x v="54"/>
    <s v="5.6"/>
  </r>
  <r>
    <x v="55"/>
    <x v="55"/>
    <x v="0"/>
    <x v="3"/>
    <x v="1"/>
    <x v="51"/>
    <x v="55"/>
    <x v="55"/>
    <s v="3.3"/>
  </r>
  <r>
    <x v="56"/>
    <x v="56"/>
    <x v="0"/>
    <x v="1"/>
    <x v="1"/>
    <x v="52"/>
    <x v="56"/>
    <x v="56"/>
    <s v="5.0"/>
  </r>
  <r>
    <x v="57"/>
    <x v="57"/>
    <x v="0"/>
    <x v="2"/>
    <x v="2"/>
    <x v="53"/>
    <x v="57"/>
    <x v="57"/>
    <s v="1.4"/>
  </r>
  <r>
    <x v="58"/>
    <x v="58"/>
    <x v="0"/>
    <x v="0"/>
    <x v="2"/>
    <x v="54"/>
    <x v="58"/>
    <x v="58"/>
    <s v="2.6"/>
  </r>
  <r>
    <x v="59"/>
    <x v="59"/>
    <x v="0"/>
    <x v="2"/>
    <x v="0"/>
    <x v="55"/>
    <x v="59"/>
    <x v="59"/>
    <s v="6.4"/>
  </r>
  <r>
    <x v="60"/>
    <x v="60"/>
    <x v="0"/>
    <x v="3"/>
    <x v="1"/>
    <x v="56"/>
    <x v="60"/>
    <x v="60"/>
    <s v="4.4"/>
  </r>
  <r>
    <x v="61"/>
    <x v="61"/>
    <x v="0"/>
    <x v="0"/>
    <x v="0"/>
    <x v="57"/>
    <x v="61"/>
    <x v="61"/>
    <s v="5.3"/>
  </r>
  <r>
    <x v="62"/>
    <x v="62"/>
    <x v="0"/>
    <x v="3"/>
    <x v="2"/>
    <x v="58"/>
    <x v="62"/>
    <x v="62"/>
    <s v="4.1"/>
  </r>
  <r>
    <x v="63"/>
    <x v="63"/>
    <x v="0"/>
    <x v="3"/>
    <x v="1"/>
    <x v="59"/>
    <x v="63"/>
    <x v="63"/>
    <s v="5.2"/>
  </r>
  <r>
    <x v="64"/>
    <x v="64"/>
    <x v="0"/>
    <x v="0"/>
    <x v="5"/>
    <x v="60"/>
    <x v="64"/>
    <x v="64"/>
    <s v="4.1"/>
  </r>
  <r>
    <x v="65"/>
    <x v="65"/>
    <x v="0"/>
    <x v="1"/>
    <x v="12"/>
    <x v="26"/>
    <x v="65"/>
    <x v="65"/>
    <s v="4.9"/>
  </r>
  <r>
    <x v="66"/>
    <x v="66"/>
    <x v="0"/>
    <x v="2"/>
    <x v="0"/>
    <x v="61"/>
    <x v="66"/>
    <x v="66"/>
    <s v="5.4"/>
  </r>
  <r>
    <x v="67"/>
    <x v="67"/>
    <x v="0"/>
    <x v="1"/>
    <x v="1"/>
    <x v="62"/>
    <x v="62"/>
    <x v="67"/>
    <s v="3.7"/>
  </r>
  <r>
    <x v="68"/>
    <x v="68"/>
    <x v="0"/>
    <x v="3"/>
    <x v="2"/>
    <x v="63"/>
    <x v="67"/>
    <x v="68"/>
    <s v="5.8"/>
  </r>
  <r>
    <x v="69"/>
    <x v="69"/>
    <x v="0"/>
    <x v="2"/>
    <x v="8"/>
    <x v="64"/>
    <x v="68"/>
    <x v="69"/>
    <s v="4.5"/>
  </r>
  <r>
    <x v="70"/>
    <x v="70"/>
    <x v="0"/>
    <x v="2"/>
    <x v="0"/>
    <x v="65"/>
    <x v="52"/>
    <x v="70"/>
    <s v="6.9"/>
  </r>
  <r>
    <x v="71"/>
    <x v="71"/>
    <x v="0"/>
    <x v="2"/>
    <x v="0"/>
    <x v="66"/>
    <x v="69"/>
    <x v="71"/>
    <s v="3.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5" dataOnRows="1" applyNumberFormats="0" applyBorderFormats="0" applyFontFormats="0" applyPatternFormats="0" applyAlignmentFormats="0" applyWidthHeightFormats="1" dataCaption="Data" showMultipleLabel="0" showMemberPropertyTips="0" useAutoFormatting="1" indent="0" compact="0" compactData="0" gridDropZones="1" multipleFieldFilters="0">
  <location ref="A4:F78" firstHeaderRow="2" firstDataRow="2" firstDataCol="5" rowPageCount="1" colPageCount="1"/>
  <pivotFields count="9">
    <pivotField dataField="1" compact="0" outline="0" subtotalTop="0" showAll="0" includeNewItemsInFilter="1">
      <items count="73">
        <item x="30"/>
        <item x="44"/>
        <item x="45"/>
        <item x="19"/>
        <item x="20"/>
        <item x="42"/>
        <item x="41"/>
        <item x="3"/>
        <item x="2"/>
        <item x="53"/>
        <item x="70"/>
        <item x="37"/>
        <item x="68"/>
        <item x="29"/>
        <item x="21"/>
        <item x="28"/>
        <item x="64"/>
        <item x="24"/>
        <item x="54"/>
        <item x="22"/>
        <item x="12"/>
        <item x="36"/>
        <item x="31"/>
        <item x="52"/>
        <item x="57"/>
        <item x="16"/>
        <item x="0"/>
        <item x="61"/>
        <item x="58"/>
        <item x="71"/>
        <item x="39"/>
        <item x="62"/>
        <item x="55"/>
        <item x="60"/>
        <item x="10"/>
        <item x="4"/>
        <item x="46"/>
        <item x="35"/>
        <item x="9"/>
        <item x="50"/>
        <item x="32"/>
        <item x="48"/>
        <item x="59"/>
        <item x="11"/>
        <item x="27"/>
        <item x="17"/>
        <item x="67"/>
        <item x="33"/>
        <item x="43"/>
        <item x="49"/>
        <item x="66"/>
        <item x="23"/>
        <item x="8"/>
        <item x="63"/>
        <item x="6"/>
        <item x="56"/>
        <item x="47"/>
        <item x="18"/>
        <item x="38"/>
        <item x="69"/>
        <item x="40"/>
        <item x="51"/>
        <item x="25"/>
        <item x="14"/>
        <item x="65"/>
        <item x="34"/>
        <item x="15"/>
        <item x="13"/>
        <item x="7"/>
        <item x="1"/>
        <item x="5"/>
        <item x="26"/>
        <item t="default"/>
      </items>
    </pivotField>
    <pivotField axis="axisRow" compact="0" outline="0" subtotalTop="0" showAll="0" includeNewItemsInFilter="1" defaultSubtotal="0">
      <items count="72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</items>
    </pivotField>
    <pivotField axis="axisPage" compact="0" outline="0" subtotalTop="0" showAll="0" includeNewItemsInFilter="1">
      <items count="2">
        <item x="0"/>
        <item t="default"/>
      </items>
    </pivotField>
    <pivotField axis="axisRow" compact="0" outline="0" subtotalTop="0" showAll="0" includeNewItemsInFilter="1" rankBy="0" defaultSubtotal="0">
      <items count="5">
        <item x="0"/>
        <item x="2"/>
        <item x="1"/>
        <item x="3"/>
        <item x="4"/>
      </items>
    </pivotField>
    <pivotField compact="0" outline="0" subtotalTop="0" showAll="0" includeNewItemsInFilter="1"/>
    <pivotField axis="axisRow" compact="0" outline="0" subtotalTop="0" showAll="0" includeNewItemsInFilter="1" defaultSubtotal="0">
      <items count="67">
        <item x="42"/>
        <item x="55"/>
        <item x="2"/>
        <item x="3"/>
        <item x="29"/>
        <item x="37"/>
        <item x="46"/>
        <item x="25"/>
        <item x="20"/>
        <item x="30"/>
        <item x="43"/>
        <item x="22"/>
        <item x="47"/>
        <item x="61"/>
        <item x="65"/>
        <item x="33"/>
        <item x="58"/>
        <item x="59"/>
        <item x="57"/>
        <item x="35"/>
        <item x="39"/>
        <item x="15"/>
        <item x="21"/>
        <item x="19"/>
        <item x="44"/>
        <item x="31"/>
        <item x="10"/>
        <item x="26"/>
        <item x="11"/>
        <item x="8"/>
        <item x="6"/>
        <item x="49"/>
        <item x="52"/>
        <item x="34"/>
        <item x="24"/>
        <item x="17"/>
        <item x="16"/>
        <item x="27"/>
        <item x="38"/>
        <item x="41"/>
        <item x="40"/>
        <item x="64"/>
        <item x="5"/>
        <item x="51"/>
        <item x="45"/>
        <item x="60"/>
        <item x="36"/>
        <item x="9"/>
        <item x="1"/>
        <item x="12"/>
        <item x="54"/>
        <item x="4"/>
        <item x="28"/>
        <item x="63"/>
        <item x="62"/>
        <item x="0"/>
        <item x="32"/>
        <item x="13"/>
        <item x="50"/>
        <item x="66"/>
        <item x="23"/>
        <item x="48"/>
        <item x="56"/>
        <item x="18"/>
        <item x="53"/>
        <item x="7"/>
        <item x="14"/>
      </items>
    </pivotField>
    <pivotField axis="axisRow" compact="0" outline="0" subtotalTop="0" showAll="0" includeNewItemsInFilter="1" defaultSubtotal="0">
      <items count="70">
        <item x="58"/>
        <item x="12"/>
        <item x="39"/>
        <item x="53"/>
        <item x="14"/>
        <item x="42"/>
        <item x="30"/>
        <item x="55"/>
        <item x="57"/>
        <item x="62"/>
        <item x="22"/>
        <item x="45"/>
        <item x="33"/>
        <item x="8"/>
        <item x="23"/>
        <item x="65"/>
        <item x="54"/>
        <item x="1"/>
        <item x="29"/>
        <item x="32"/>
        <item x="64"/>
        <item x="69"/>
        <item x="11"/>
        <item x="41"/>
        <item x="24"/>
        <item x="48"/>
        <item x="4"/>
        <item x="3"/>
        <item x="5"/>
        <item x="15"/>
        <item x="20"/>
        <item x="17"/>
        <item x="36"/>
        <item x="60"/>
        <item x="68"/>
        <item x="61"/>
        <item x="44"/>
        <item x="56"/>
        <item x="6"/>
        <item x="66"/>
        <item x="63"/>
        <item x="21"/>
        <item x="10"/>
        <item x="38"/>
        <item x="49"/>
        <item x="34"/>
        <item x="35"/>
        <item x="31"/>
        <item x="37"/>
        <item x="59"/>
        <item x="7"/>
        <item x="19"/>
        <item x="40"/>
        <item x="27"/>
        <item x="50"/>
        <item x="51"/>
        <item x="43"/>
        <item x="18"/>
        <item x="26"/>
        <item x="13"/>
        <item x="16"/>
        <item x="46"/>
        <item x="0"/>
        <item x="25"/>
        <item x="2"/>
        <item x="28"/>
        <item x="9"/>
        <item x="47"/>
        <item x="67"/>
        <item x="52"/>
      </items>
    </pivotField>
    <pivotField axis="axisRow" compact="0" outline="0" subtotalTop="0" showAll="0" includeNewItemsInFilter="1" sortType="ascending" rankBy="0" defaultSubtotal="0">
      <items count="72">
        <item x="70"/>
        <item x="2"/>
        <item x="52"/>
        <item x="25"/>
        <item x="59"/>
        <item x="44"/>
        <item x="46"/>
        <item x="26"/>
        <item x="68"/>
        <item x="47"/>
        <item x="49"/>
        <item x="19"/>
        <item x="34"/>
        <item x="9"/>
        <item x="37"/>
        <item x="16"/>
        <item x="66"/>
        <item x="3"/>
        <item x="43"/>
        <item x="20"/>
        <item x="63"/>
        <item x="48"/>
        <item x="28"/>
        <item x="10"/>
        <item x="27"/>
        <item x="21"/>
        <item x="40"/>
        <item x="61"/>
        <item x="35"/>
        <item x="29"/>
        <item x="0"/>
        <item x="6"/>
        <item x="15"/>
        <item x="13"/>
        <item x="56"/>
        <item x="41"/>
        <item x="45"/>
        <item x="51"/>
        <item x="38"/>
        <item x="22"/>
        <item x="36"/>
        <item x="32"/>
        <item x="50"/>
        <item x="30"/>
        <item x="11"/>
        <item x="17"/>
        <item x="69"/>
        <item x="65"/>
        <item x="62"/>
        <item x="24"/>
        <item x="18"/>
        <item x="31"/>
        <item x="5"/>
        <item x="8"/>
        <item x="39"/>
        <item x="4"/>
        <item x="64"/>
        <item x="1"/>
        <item x="60"/>
        <item x="7"/>
        <item x="71"/>
        <item x="42"/>
        <item x="54"/>
        <item x="55"/>
        <item x="67"/>
        <item x="33"/>
        <item x="53"/>
        <item x="23"/>
        <item x="12"/>
        <item x="58"/>
        <item x="57"/>
        <item x="14"/>
      </items>
    </pivotField>
    <pivotField compact="0" outline="0" subtotalTop="0" showAll="0" includeNewItemsInFilter="1"/>
  </pivotFields>
  <rowFields count="5">
    <field x="3"/>
    <field x="7"/>
    <field x="1"/>
    <field x="5"/>
    <field x="6"/>
  </rowFields>
  <rowItems count="73">
    <i>
      <x/>
      <x v="1"/>
      <x v="2"/>
      <x v="2"/>
      <x v="64"/>
    </i>
    <i r="1">
      <x v="5"/>
      <x v="44"/>
      <x/>
      <x v="36"/>
    </i>
    <i r="1">
      <x v="11"/>
      <x v="19"/>
      <x v="23"/>
      <x v="51"/>
    </i>
    <i r="1">
      <x v="14"/>
      <x v="37"/>
      <x v="19"/>
      <x v="48"/>
    </i>
    <i r="1">
      <x v="17"/>
      <x v="3"/>
      <x v="3"/>
      <x v="27"/>
    </i>
    <i r="1">
      <x v="19"/>
      <x v="20"/>
      <x v="8"/>
      <x v="30"/>
    </i>
    <i r="1">
      <x v="21"/>
      <x v="48"/>
      <x v="6"/>
      <x v="25"/>
    </i>
    <i r="1">
      <x v="22"/>
      <x v="28"/>
      <x v="52"/>
      <x v="65"/>
    </i>
    <i r="1">
      <x v="25"/>
      <x v="21"/>
      <x v="22"/>
      <x v="41"/>
    </i>
    <i r="1">
      <x v="27"/>
      <x v="61"/>
      <x v="18"/>
      <x v="35"/>
    </i>
    <i r="1">
      <x v="28"/>
      <x v="35"/>
      <x v="30"/>
      <x v="46"/>
    </i>
    <i r="1">
      <x v="30"/>
      <x/>
      <x v="55"/>
      <x v="62"/>
    </i>
    <i r="1">
      <x v="35"/>
      <x v="41"/>
      <x v="20"/>
      <x v="23"/>
    </i>
    <i r="1">
      <x v="36"/>
      <x v="45"/>
      <x v="10"/>
      <x v="11"/>
    </i>
    <i r="1">
      <x v="39"/>
      <x v="22"/>
      <x v="11"/>
      <x v="10"/>
    </i>
    <i r="1">
      <x v="42"/>
      <x v="50"/>
      <x v="61"/>
      <x v="54"/>
    </i>
    <i r="1">
      <x v="54"/>
      <x v="39"/>
      <x v="5"/>
      <x v="2"/>
    </i>
    <i r="1">
      <x v="56"/>
      <x v="64"/>
      <x v="45"/>
      <x v="20"/>
    </i>
    <i r="1">
      <x v="61"/>
      <x v="42"/>
      <x v="40"/>
      <x v="5"/>
    </i>
    <i r="1">
      <x v="66"/>
      <x v="53"/>
      <x v="37"/>
      <x v="3"/>
    </i>
    <i r="1">
      <x v="69"/>
      <x v="58"/>
      <x v="50"/>
      <x/>
    </i>
    <i>
      <x v="1"/>
      <x/>
      <x v="70"/>
      <x v="14"/>
      <x v="69"/>
    </i>
    <i r="1">
      <x v="2"/>
      <x v="52"/>
      <x v="31"/>
      <x v="69"/>
    </i>
    <i r="1">
      <x v="3"/>
      <x v="25"/>
      <x v="7"/>
      <x v="63"/>
    </i>
    <i r="1">
      <x v="4"/>
      <x v="59"/>
      <x v="1"/>
      <x v="49"/>
    </i>
    <i r="1">
      <x v="12"/>
      <x v="34"/>
      <x v="15"/>
      <x v="45"/>
    </i>
    <i r="1">
      <x v="13"/>
      <x v="9"/>
      <x v="47"/>
      <x v="66"/>
    </i>
    <i r="1">
      <x v="15"/>
      <x v="16"/>
      <x v="36"/>
      <x v="60"/>
    </i>
    <i r="1">
      <x v="16"/>
      <x v="66"/>
      <x v="13"/>
      <x v="39"/>
    </i>
    <i r="1">
      <x v="23"/>
      <x v="10"/>
      <x v="26"/>
      <x v="42"/>
    </i>
    <i r="1">
      <x v="31"/>
      <x v="6"/>
      <x v="30"/>
      <x v="38"/>
    </i>
    <i r="1">
      <x v="41"/>
      <x v="32"/>
      <x v="25"/>
      <x v="19"/>
    </i>
    <i r="1">
      <x v="44"/>
      <x v="11"/>
      <x v="28"/>
      <x v="22"/>
    </i>
    <i r="1">
      <x v="45"/>
      <x v="17"/>
      <x v="35"/>
      <x v="31"/>
    </i>
    <i r="1">
      <x v="46"/>
      <x v="69"/>
      <x v="41"/>
      <x v="34"/>
    </i>
    <i r="1">
      <x v="49"/>
      <x v="24"/>
      <x v="34"/>
      <x v="24"/>
    </i>
    <i r="1">
      <x v="60"/>
      <x v="71"/>
      <x v="59"/>
      <x v="21"/>
    </i>
    <i r="1">
      <x v="68"/>
      <x v="12"/>
      <x v="49"/>
      <x v="1"/>
    </i>
    <i r="1">
      <x v="70"/>
      <x v="57"/>
      <x v="64"/>
      <x v="8"/>
    </i>
    <i>
      <x v="2"/>
      <x v="9"/>
      <x v="47"/>
      <x v="44"/>
      <x v="67"/>
    </i>
    <i r="1">
      <x v="26"/>
      <x v="40"/>
      <x v="38"/>
      <x v="52"/>
    </i>
    <i r="1">
      <x v="32"/>
      <x v="15"/>
      <x v="21"/>
      <x v="29"/>
    </i>
    <i r="1">
      <x v="33"/>
      <x v="13"/>
      <x v="57"/>
      <x v="59"/>
    </i>
    <i r="1">
      <x v="34"/>
      <x v="56"/>
      <x v="32"/>
      <x v="37"/>
    </i>
    <i r="1">
      <x v="37"/>
      <x v="51"/>
      <x v="60"/>
      <x v="55"/>
    </i>
    <i r="1">
      <x v="47"/>
      <x v="65"/>
      <x v="27"/>
      <x v="15"/>
    </i>
    <i r="1">
      <x v="50"/>
      <x v="18"/>
      <x v="63"/>
      <x v="57"/>
    </i>
    <i r="1">
      <x v="51"/>
      <x v="31"/>
      <x v="60"/>
      <x v="47"/>
    </i>
    <i r="1">
      <x v="52"/>
      <x v="5"/>
      <x v="42"/>
      <x v="28"/>
    </i>
    <i r="1">
      <x v="55"/>
      <x v="4"/>
      <x v="51"/>
      <x v="26"/>
    </i>
    <i r="1">
      <x v="57"/>
      <x v="1"/>
      <x v="48"/>
      <x v="17"/>
    </i>
    <i r="1">
      <x v="59"/>
      <x v="7"/>
      <x v="65"/>
      <x v="50"/>
    </i>
    <i r="1">
      <x v="64"/>
      <x v="67"/>
      <x v="54"/>
      <x v="9"/>
    </i>
    <i r="1">
      <x v="65"/>
      <x v="33"/>
      <x v="56"/>
      <x v="12"/>
    </i>
    <i r="1">
      <x v="67"/>
      <x v="23"/>
      <x v="60"/>
      <x v="14"/>
    </i>
    <i>
      <x v="3"/>
      <x v="6"/>
      <x v="46"/>
      <x v="24"/>
      <x v="61"/>
    </i>
    <i r="1">
      <x v="7"/>
      <x v="26"/>
      <x v="27"/>
      <x v="58"/>
    </i>
    <i r="1">
      <x v="8"/>
      <x v="68"/>
      <x v="53"/>
      <x v="68"/>
    </i>
    <i r="1">
      <x v="10"/>
      <x v="49"/>
      <x v="12"/>
      <x v="44"/>
    </i>
    <i r="1">
      <x v="18"/>
      <x v="43"/>
      <x v="39"/>
      <x v="56"/>
    </i>
    <i r="1">
      <x v="20"/>
      <x v="63"/>
      <x v="17"/>
      <x v="40"/>
    </i>
    <i r="1">
      <x v="24"/>
      <x v="27"/>
      <x v="37"/>
      <x v="53"/>
    </i>
    <i r="1">
      <x v="29"/>
      <x v="29"/>
      <x v="4"/>
      <x v="18"/>
    </i>
    <i r="1">
      <x v="38"/>
      <x v="38"/>
      <x v="46"/>
      <x v="43"/>
    </i>
    <i r="1">
      <x v="40"/>
      <x v="36"/>
      <x v="33"/>
      <x v="32"/>
    </i>
    <i r="1">
      <x v="48"/>
      <x v="62"/>
      <x v="16"/>
      <x v="9"/>
    </i>
    <i r="1">
      <x v="53"/>
      <x v="8"/>
      <x v="29"/>
      <x v="13"/>
    </i>
    <i r="1">
      <x v="58"/>
      <x v="60"/>
      <x v="62"/>
      <x v="33"/>
    </i>
    <i r="1">
      <x v="62"/>
      <x v="54"/>
      <x v="58"/>
      <x v="16"/>
    </i>
    <i r="1">
      <x v="63"/>
      <x v="55"/>
      <x v="43"/>
      <x v="7"/>
    </i>
    <i r="1">
      <x v="71"/>
      <x v="14"/>
      <x v="66"/>
      <x v="4"/>
    </i>
    <i>
      <x v="4"/>
      <x v="43"/>
      <x v="30"/>
      <x v="9"/>
      <x v="6"/>
    </i>
    <i t="grand">
      <x/>
    </i>
  </rowItems>
  <colItems count="1">
    <i/>
  </colItems>
  <pageFields count="1">
    <pageField fld="2" hier="0"/>
  </pageFields>
  <dataFields count="1">
    <dataField name="Count of BoatNo" fld="0" subtotal="count" baseField="0" baseItem="0"/>
  </dataFields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published="0" enableFormatConditionsCalculation="0"/>
  <dimension ref="A2:F78"/>
  <sheetViews>
    <sheetView tabSelected="1" view="pageLayout" topLeftCell="A46" workbookViewId="0">
      <selection activeCell="I77" sqref="I77"/>
    </sheetView>
  </sheetViews>
  <sheetFormatPr baseColWidth="10" defaultRowHeight="13"/>
  <cols>
    <col min="3" max="3" width="15.42578125" bestFit="1" customWidth="1"/>
    <col min="5" max="5" width="10.7109375" bestFit="1" customWidth="1"/>
    <col min="6" max="6" width="4.5703125" customWidth="1"/>
  </cols>
  <sheetData>
    <row r="2" spans="1:6">
      <c r="A2" s="5" t="s">
        <v>50</v>
      </c>
      <c r="B2" s="11" t="s">
        <v>51</v>
      </c>
    </row>
    <row r="4" spans="1:6">
      <c r="A4" s="2" t="s">
        <v>243</v>
      </c>
      <c r="B4" s="3"/>
      <c r="C4" s="3"/>
      <c r="D4" s="3"/>
      <c r="E4" s="3"/>
      <c r="F4" s="4"/>
    </row>
    <row r="5" spans="1:6">
      <c r="A5" s="5" t="s">
        <v>244</v>
      </c>
      <c r="B5" s="5" t="s">
        <v>245</v>
      </c>
      <c r="C5" s="5" t="s">
        <v>241</v>
      </c>
      <c r="D5" s="5" t="s">
        <v>246</v>
      </c>
      <c r="E5" s="5" t="s">
        <v>247</v>
      </c>
      <c r="F5" s="4" t="s">
        <v>248</v>
      </c>
    </row>
    <row r="6" spans="1:6">
      <c r="A6" s="2" t="s">
        <v>249</v>
      </c>
      <c r="B6" s="2" t="s">
        <v>250</v>
      </c>
      <c r="C6" s="2" t="s">
        <v>251</v>
      </c>
      <c r="D6" s="2" t="s">
        <v>252</v>
      </c>
      <c r="E6" s="2" t="s">
        <v>253</v>
      </c>
      <c r="F6" s="6">
        <v>1</v>
      </c>
    </row>
    <row r="7" spans="1:6">
      <c r="A7" s="7"/>
      <c r="B7" s="2" t="s">
        <v>254</v>
      </c>
      <c r="C7" s="2" t="s">
        <v>255</v>
      </c>
      <c r="D7" s="2" t="s">
        <v>256</v>
      </c>
      <c r="E7" s="2" t="s">
        <v>257</v>
      </c>
      <c r="F7" s="6">
        <v>1</v>
      </c>
    </row>
    <row r="8" spans="1:6">
      <c r="A8" s="7"/>
      <c r="B8" s="2" t="s">
        <v>258</v>
      </c>
      <c r="C8" s="2" t="s">
        <v>259</v>
      </c>
      <c r="D8" s="2" t="s">
        <v>260</v>
      </c>
      <c r="E8" s="2" t="s">
        <v>261</v>
      </c>
      <c r="F8" s="6">
        <v>1</v>
      </c>
    </row>
    <row r="9" spans="1:6">
      <c r="A9" s="7"/>
      <c r="B9" s="2" t="s">
        <v>262</v>
      </c>
      <c r="C9" s="2" t="s">
        <v>263</v>
      </c>
      <c r="D9" s="2" t="s">
        <v>264</v>
      </c>
      <c r="E9" s="2" t="s">
        <v>265</v>
      </c>
      <c r="F9" s="6">
        <v>1</v>
      </c>
    </row>
    <row r="10" spans="1:6">
      <c r="A10" s="7"/>
      <c r="B10" s="2" t="s">
        <v>266</v>
      </c>
      <c r="C10" s="2" t="s">
        <v>267</v>
      </c>
      <c r="D10" s="2" t="s">
        <v>268</v>
      </c>
      <c r="E10" s="2" t="s">
        <v>269</v>
      </c>
      <c r="F10" s="6">
        <v>1</v>
      </c>
    </row>
    <row r="11" spans="1:6">
      <c r="A11" s="7"/>
      <c r="B11" s="2" t="s">
        <v>270</v>
      </c>
      <c r="C11" s="2" t="s">
        <v>271</v>
      </c>
      <c r="D11" s="2" t="s">
        <v>272</v>
      </c>
      <c r="E11" s="2" t="s">
        <v>273</v>
      </c>
      <c r="F11" s="6">
        <v>1</v>
      </c>
    </row>
    <row r="12" spans="1:6">
      <c r="A12" s="7"/>
      <c r="B12" s="2" t="s">
        <v>274</v>
      </c>
      <c r="C12" s="2" t="s">
        <v>275</v>
      </c>
      <c r="D12" s="2" t="s">
        <v>276</v>
      </c>
      <c r="E12" s="2" t="s">
        <v>277</v>
      </c>
      <c r="F12" s="6">
        <v>1</v>
      </c>
    </row>
    <row r="13" spans="1:6">
      <c r="A13" s="7"/>
      <c r="B13" s="2" t="s">
        <v>278</v>
      </c>
      <c r="C13" s="2" t="s">
        <v>279</v>
      </c>
      <c r="D13" s="2" t="s">
        <v>280</v>
      </c>
      <c r="E13" s="2" t="s">
        <v>281</v>
      </c>
      <c r="F13" s="6">
        <v>1</v>
      </c>
    </row>
    <row r="14" spans="1:6">
      <c r="A14" s="7"/>
      <c r="B14" s="2" t="s">
        <v>282</v>
      </c>
      <c r="C14" s="2" t="s">
        <v>283</v>
      </c>
      <c r="D14" s="2" t="s">
        <v>284</v>
      </c>
      <c r="E14" s="2" t="s">
        <v>285</v>
      </c>
      <c r="F14" s="6">
        <v>1</v>
      </c>
    </row>
    <row r="15" spans="1:6">
      <c r="A15" s="7"/>
      <c r="B15" s="2" t="s">
        <v>286</v>
      </c>
      <c r="C15" s="2" t="s">
        <v>287</v>
      </c>
      <c r="D15" s="2" t="s">
        <v>288</v>
      </c>
      <c r="E15" s="2" t="s">
        <v>289</v>
      </c>
      <c r="F15" s="6">
        <v>1</v>
      </c>
    </row>
    <row r="16" spans="1:6">
      <c r="A16" s="7"/>
      <c r="B16" s="2" t="s">
        <v>290</v>
      </c>
      <c r="C16" s="2" t="s">
        <v>291</v>
      </c>
      <c r="D16" s="2" t="s">
        <v>292</v>
      </c>
      <c r="E16" s="2" t="s">
        <v>293</v>
      </c>
      <c r="F16" s="6">
        <v>1</v>
      </c>
    </row>
    <row r="17" spans="1:6">
      <c r="A17" s="7"/>
      <c r="B17" s="2" t="s">
        <v>294</v>
      </c>
      <c r="C17" s="2" t="s">
        <v>295</v>
      </c>
      <c r="D17" s="2" t="s">
        <v>296</v>
      </c>
      <c r="E17" s="2" t="s">
        <v>297</v>
      </c>
      <c r="F17" s="6">
        <v>1</v>
      </c>
    </row>
    <row r="18" spans="1:6">
      <c r="A18" s="7"/>
      <c r="B18" s="2" t="s">
        <v>298</v>
      </c>
      <c r="C18" s="2" t="s">
        <v>299</v>
      </c>
      <c r="D18" s="2" t="s">
        <v>176</v>
      </c>
      <c r="E18" s="2" t="s">
        <v>177</v>
      </c>
      <c r="F18" s="6">
        <v>1</v>
      </c>
    </row>
    <row r="19" spans="1:6">
      <c r="A19" s="7"/>
      <c r="B19" s="2" t="s">
        <v>178</v>
      </c>
      <c r="C19" s="2" t="s">
        <v>179</v>
      </c>
      <c r="D19" s="2" t="s">
        <v>180</v>
      </c>
      <c r="E19" s="2" t="s">
        <v>181</v>
      </c>
      <c r="F19" s="6">
        <v>1</v>
      </c>
    </row>
    <row r="20" spans="1:6">
      <c r="A20" s="7"/>
      <c r="B20" s="2" t="s">
        <v>182</v>
      </c>
      <c r="C20" s="2" t="s">
        <v>183</v>
      </c>
      <c r="D20" s="2" t="s">
        <v>184</v>
      </c>
      <c r="E20" s="2" t="s">
        <v>185</v>
      </c>
      <c r="F20" s="6">
        <v>1</v>
      </c>
    </row>
    <row r="21" spans="1:6">
      <c r="A21" s="7"/>
      <c r="B21" s="2" t="s">
        <v>186</v>
      </c>
      <c r="C21" s="2" t="s">
        <v>187</v>
      </c>
      <c r="D21" s="2" t="s">
        <v>188</v>
      </c>
      <c r="E21" s="2" t="s">
        <v>189</v>
      </c>
      <c r="F21" s="6">
        <v>1</v>
      </c>
    </row>
    <row r="22" spans="1:6">
      <c r="A22" s="7"/>
      <c r="B22" s="2" t="s">
        <v>190</v>
      </c>
      <c r="C22" s="2" t="s">
        <v>191</v>
      </c>
      <c r="D22" s="2" t="s">
        <v>192</v>
      </c>
      <c r="E22" s="2" t="s">
        <v>193</v>
      </c>
      <c r="F22" s="6">
        <v>1</v>
      </c>
    </row>
    <row r="23" spans="1:6">
      <c r="A23" s="7"/>
      <c r="B23" s="2" t="s">
        <v>194</v>
      </c>
      <c r="C23" s="2" t="s">
        <v>195</v>
      </c>
      <c r="D23" s="2" t="s">
        <v>196</v>
      </c>
      <c r="E23" s="2" t="s">
        <v>197</v>
      </c>
      <c r="F23" s="6">
        <v>1</v>
      </c>
    </row>
    <row r="24" spans="1:6">
      <c r="A24" s="7"/>
      <c r="B24" s="2" t="s">
        <v>198</v>
      </c>
      <c r="C24" s="2" t="s">
        <v>199</v>
      </c>
      <c r="D24" s="2" t="s">
        <v>200</v>
      </c>
      <c r="E24" s="2" t="s">
        <v>201</v>
      </c>
      <c r="F24" s="6">
        <v>1</v>
      </c>
    </row>
    <row r="25" spans="1:6">
      <c r="A25" s="7"/>
      <c r="B25" s="2" t="s">
        <v>202</v>
      </c>
      <c r="C25" s="2" t="s">
        <v>203</v>
      </c>
      <c r="D25" s="2" t="s">
        <v>204</v>
      </c>
      <c r="E25" s="2" t="s">
        <v>205</v>
      </c>
      <c r="F25" s="6">
        <v>1</v>
      </c>
    </row>
    <row r="26" spans="1:6">
      <c r="A26" s="7"/>
      <c r="B26" s="2" t="s">
        <v>206</v>
      </c>
      <c r="C26" s="2" t="s">
        <v>207</v>
      </c>
      <c r="D26" s="2" t="s">
        <v>208</v>
      </c>
      <c r="E26" s="2" t="s">
        <v>209</v>
      </c>
      <c r="F26" s="6">
        <v>1</v>
      </c>
    </row>
    <row r="27" spans="1:6">
      <c r="A27" s="2" t="s">
        <v>210</v>
      </c>
      <c r="B27" s="2" t="s">
        <v>211</v>
      </c>
      <c r="C27" s="2" t="s">
        <v>212</v>
      </c>
      <c r="D27" s="2" t="s">
        <v>213</v>
      </c>
      <c r="E27" s="2" t="s">
        <v>214</v>
      </c>
      <c r="F27" s="6">
        <v>1</v>
      </c>
    </row>
    <row r="28" spans="1:6">
      <c r="A28" s="7"/>
      <c r="B28" s="2" t="s">
        <v>215</v>
      </c>
      <c r="C28" s="2" t="s">
        <v>216</v>
      </c>
      <c r="D28" s="2" t="s">
        <v>217</v>
      </c>
      <c r="E28" s="2" t="s">
        <v>214</v>
      </c>
      <c r="F28" s="6">
        <v>1</v>
      </c>
    </row>
    <row r="29" spans="1:6">
      <c r="A29" s="7"/>
      <c r="B29" s="2" t="s">
        <v>218</v>
      </c>
      <c r="C29" s="2" t="s">
        <v>219</v>
      </c>
      <c r="D29" s="2" t="s">
        <v>220</v>
      </c>
      <c r="E29" s="2" t="s">
        <v>221</v>
      </c>
      <c r="F29" s="6">
        <v>1</v>
      </c>
    </row>
    <row r="30" spans="1:6">
      <c r="A30" s="7"/>
      <c r="B30" s="2" t="s">
        <v>222</v>
      </c>
      <c r="C30" s="2" t="s">
        <v>223</v>
      </c>
      <c r="D30" s="2" t="s">
        <v>224</v>
      </c>
      <c r="E30" s="2" t="s">
        <v>225</v>
      </c>
      <c r="F30" s="6">
        <v>1</v>
      </c>
    </row>
    <row r="31" spans="1:6">
      <c r="A31" s="7"/>
      <c r="B31" s="2" t="s">
        <v>226</v>
      </c>
      <c r="C31" s="2" t="s">
        <v>227</v>
      </c>
      <c r="D31" s="2" t="s">
        <v>228</v>
      </c>
      <c r="E31" s="2" t="s">
        <v>229</v>
      </c>
      <c r="F31" s="6">
        <v>1</v>
      </c>
    </row>
    <row r="32" spans="1:6">
      <c r="A32" s="7"/>
      <c r="B32" s="2" t="s">
        <v>230</v>
      </c>
      <c r="C32" s="2" t="s">
        <v>231</v>
      </c>
      <c r="D32" s="2" t="s">
        <v>232</v>
      </c>
      <c r="E32" s="2" t="s">
        <v>233</v>
      </c>
      <c r="F32" s="6">
        <v>1</v>
      </c>
    </row>
    <row r="33" spans="1:6">
      <c r="A33" s="7"/>
      <c r="B33" s="2" t="s">
        <v>234</v>
      </c>
      <c r="C33" s="2" t="s">
        <v>235</v>
      </c>
      <c r="D33" s="2" t="s">
        <v>236</v>
      </c>
      <c r="E33" s="2" t="s">
        <v>237</v>
      </c>
      <c r="F33" s="6">
        <v>1</v>
      </c>
    </row>
    <row r="34" spans="1:6">
      <c r="A34" s="7"/>
      <c r="B34" s="2" t="s">
        <v>113</v>
      </c>
      <c r="C34" s="2" t="s">
        <v>114</v>
      </c>
      <c r="D34" s="2" t="s">
        <v>115</v>
      </c>
      <c r="E34" s="2" t="s">
        <v>116</v>
      </c>
      <c r="F34" s="6">
        <v>1</v>
      </c>
    </row>
    <row r="35" spans="1:6">
      <c r="A35" s="7"/>
      <c r="B35" s="2" t="s">
        <v>117</v>
      </c>
      <c r="C35" s="2" t="s">
        <v>118</v>
      </c>
      <c r="D35" s="2" t="s">
        <v>119</v>
      </c>
      <c r="E35" s="2" t="s">
        <v>120</v>
      </c>
      <c r="F35" s="6">
        <v>1</v>
      </c>
    </row>
    <row r="36" spans="1:6">
      <c r="A36" s="7"/>
      <c r="B36" s="2" t="s">
        <v>121</v>
      </c>
      <c r="C36" s="2" t="s">
        <v>122</v>
      </c>
      <c r="D36" s="2" t="s">
        <v>292</v>
      </c>
      <c r="E36" s="2" t="s">
        <v>123</v>
      </c>
      <c r="F36" s="6">
        <v>1</v>
      </c>
    </row>
    <row r="37" spans="1:6">
      <c r="A37" s="7"/>
      <c r="B37" s="2" t="s">
        <v>124</v>
      </c>
      <c r="C37" s="2" t="s">
        <v>125</v>
      </c>
      <c r="D37" s="2" t="s">
        <v>126</v>
      </c>
      <c r="E37" s="2" t="s">
        <v>127</v>
      </c>
      <c r="F37" s="6">
        <v>1</v>
      </c>
    </row>
    <row r="38" spans="1:6">
      <c r="A38" s="7"/>
      <c r="B38" s="2" t="s">
        <v>128</v>
      </c>
      <c r="C38" s="2" t="s">
        <v>129</v>
      </c>
      <c r="D38" s="2" t="s">
        <v>130</v>
      </c>
      <c r="E38" s="2" t="s">
        <v>131</v>
      </c>
      <c r="F38" s="6">
        <v>1</v>
      </c>
    </row>
    <row r="39" spans="1:6">
      <c r="A39" s="7"/>
      <c r="B39" s="2" t="s">
        <v>132</v>
      </c>
      <c r="C39" s="2" t="s">
        <v>133</v>
      </c>
      <c r="D39" s="2" t="s">
        <v>134</v>
      </c>
      <c r="E39" s="2" t="s">
        <v>135</v>
      </c>
      <c r="F39" s="6">
        <v>1</v>
      </c>
    </row>
    <row r="40" spans="1:6">
      <c r="A40" s="7"/>
      <c r="B40" s="2" t="s">
        <v>136</v>
      </c>
      <c r="C40" s="2" t="s">
        <v>137</v>
      </c>
      <c r="D40" s="2" t="s">
        <v>138</v>
      </c>
      <c r="E40" s="2" t="s">
        <v>139</v>
      </c>
      <c r="F40" s="6">
        <v>1</v>
      </c>
    </row>
    <row r="41" spans="1:6">
      <c r="A41" s="7"/>
      <c r="B41" s="2" t="s">
        <v>140</v>
      </c>
      <c r="C41" s="2" t="s">
        <v>141</v>
      </c>
      <c r="D41" s="2" t="s">
        <v>142</v>
      </c>
      <c r="E41" s="2" t="s">
        <v>143</v>
      </c>
      <c r="F41" s="6">
        <v>1</v>
      </c>
    </row>
    <row r="42" spans="1:6">
      <c r="A42" s="7"/>
      <c r="B42" s="2" t="s">
        <v>144</v>
      </c>
      <c r="C42" s="2" t="s">
        <v>145</v>
      </c>
      <c r="D42" s="2" t="s">
        <v>146</v>
      </c>
      <c r="E42" s="2" t="s">
        <v>147</v>
      </c>
      <c r="F42" s="6">
        <v>1</v>
      </c>
    </row>
    <row r="43" spans="1:6">
      <c r="A43" s="7"/>
      <c r="B43" s="2" t="s">
        <v>148</v>
      </c>
      <c r="C43" s="2" t="s">
        <v>149</v>
      </c>
      <c r="D43" s="2" t="s">
        <v>150</v>
      </c>
      <c r="E43" s="2" t="s">
        <v>151</v>
      </c>
      <c r="F43" s="6">
        <v>1</v>
      </c>
    </row>
    <row r="44" spans="1:6">
      <c r="A44" s="7"/>
      <c r="B44" s="2" t="s">
        <v>152</v>
      </c>
      <c r="C44" s="2" t="s">
        <v>153</v>
      </c>
      <c r="D44" s="2" t="s">
        <v>154</v>
      </c>
      <c r="E44" s="2" t="s">
        <v>155</v>
      </c>
      <c r="F44" s="6">
        <v>1</v>
      </c>
    </row>
    <row r="45" spans="1:6">
      <c r="A45" s="2" t="s">
        <v>156</v>
      </c>
      <c r="B45" s="2" t="s">
        <v>157</v>
      </c>
      <c r="C45" s="2" t="s">
        <v>158</v>
      </c>
      <c r="D45" s="2" t="s">
        <v>159</v>
      </c>
      <c r="E45" s="2" t="s">
        <v>160</v>
      </c>
      <c r="F45" s="6">
        <v>1</v>
      </c>
    </row>
    <row r="46" spans="1:6">
      <c r="A46" s="7"/>
      <c r="B46" s="2" t="s">
        <v>161</v>
      </c>
      <c r="C46" s="2" t="s">
        <v>162</v>
      </c>
      <c r="D46" s="2" t="s">
        <v>163</v>
      </c>
      <c r="E46" s="2" t="s">
        <v>164</v>
      </c>
      <c r="F46" s="6">
        <v>1</v>
      </c>
    </row>
    <row r="47" spans="1:6">
      <c r="A47" s="7"/>
      <c r="B47" s="2" t="s">
        <v>165</v>
      </c>
      <c r="C47" s="2" t="s">
        <v>166</v>
      </c>
      <c r="D47" s="2" t="s">
        <v>167</v>
      </c>
      <c r="E47" s="2" t="s">
        <v>168</v>
      </c>
      <c r="F47" s="6">
        <v>1</v>
      </c>
    </row>
    <row r="48" spans="1:6">
      <c r="A48" s="7"/>
      <c r="B48" s="2" t="s">
        <v>169</v>
      </c>
      <c r="C48" s="2" t="s">
        <v>170</v>
      </c>
      <c r="D48" s="2" t="s">
        <v>171</v>
      </c>
      <c r="E48" s="2" t="s">
        <v>172</v>
      </c>
      <c r="F48" s="6">
        <v>1</v>
      </c>
    </row>
    <row r="49" spans="1:6">
      <c r="A49" s="7"/>
      <c r="B49" s="2" t="s">
        <v>173</v>
      </c>
      <c r="C49" s="2" t="s">
        <v>174</v>
      </c>
      <c r="D49" s="2" t="s">
        <v>175</v>
      </c>
      <c r="E49" s="2" t="s">
        <v>52</v>
      </c>
      <c r="F49" s="6">
        <v>1</v>
      </c>
    </row>
    <row r="50" spans="1:6">
      <c r="A50" s="7"/>
      <c r="B50" s="2" t="s">
        <v>53</v>
      </c>
      <c r="C50" s="2" t="s">
        <v>54</v>
      </c>
      <c r="D50" s="2" t="s">
        <v>55</v>
      </c>
      <c r="E50" s="2" t="s">
        <v>56</v>
      </c>
      <c r="F50" s="6">
        <v>1</v>
      </c>
    </row>
    <row r="51" spans="1:6">
      <c r="A51" s="7"/>
      <c r="B51" s="2" t="s">
        <v>57</v>
      </c>
      <c r="C51" s="2" t="s">
        <v>58</v>
      </c>
      <c r="D51" s="2" t="s">
        <v>59</v>
      </c>
      <c r="E51" s="2" t="s">
        <v>60</v>
      </c>
      <c r="F51" s="6">
        <v>1</v>
      </c>
    </row>
    <row r="52" spans="1:6">
      <c r="A52" s="7"/>
      <c r="B52" s="2" t="s">
        <v>61</v>
      </c>
      <c r="C52" s="2" t="s">
        <v>62</v>
      </c>
      <c r="D52" s="2" t="s">
        <v>63</v>
      </c>
      <c r="E52" s="2" t="s">
        <v>64</v>
      </c>
      <c r="F52" s="6">
        <v>1</v>
      </c>
    </row>
    <row r="53" spans="1:6">
      <c r="A53" s="7"/>
      <c r="B53" s="2" t="s">
        <v>65</v>
      </c>
      <c r="C53" s="2" t="s">
        <v>66</v>
      </c>
      <c r="D53" s="2" t="s">
        <v>55</v>
      </c>
      <c r="E53" s="2" t="s">
        <v>67</v>
      </c>
      <c r="F53" s="6">
        <v>1</v>
      </c>
    </row>
    <row r="54" spans="1:6">
      <c r="A54" s="7"/>
      <c r="B54" s="2" t="s">
        <v>68</v>
      </c>
      <c r="C54" s="2" t="s">
        <v>69</v>
      </c>
      <c r="D54" s="2" t="s">
        <v>70</v>
      </c>
      <c r="E54" s="2" t="s">
        <v>71</v>
      </c>
      <c r="F54" s="6">
        <v>1</v>
      </c>
    </row>
    <row r="55" spans="1:6">
      <c r="A55" s="7"/>
      <c r="B55" s="2" t="s">
        <v>72</v>
      </c>
      <c r="C55" s="2" t="s">
        <v>73</v>
      </c>
      <c r="D55" s="2" t="s">
        <v>74</v>
      </c>
      <c r="E55" s="2" t="s">
        <v>75</v>
      </c>
      <c r="F55" s="6">
        <v>1</v>
      </c>
    </row>
    <row r="56" spans="1:6">
      <c r="A56" s="7"/>
      <c r="B56" s="2" t="s">
        <v>76</v>
      </c>
      <c r="C56" s="2" t="s">
        <v>77</v>
      </c>
      <c r="D56" s="2" t="s">
        <v>78</v>
      </c>
      <c r="E56" s="2" t="s">
        <v>79</v>
      </c>
      <c r="F56" s="6">
        <v>1</v>
      </c>
    </row>
    <row r="57" spans="1:6">
      <c r="A57" s="7"/>
      <c r="B57" s="2" t="s">
        <v>80</v>
      </c>
      <c r="C57" s="2" t="s">
        <v>81</v>
      </c>
      <c r="D57" s="2" t="s">
        <v>82</v>
      </c>
      <c r="E57" s="2" t="s">
        <v>83</v>
      </c>
      <c r="F57" s="6">
        <v>1</v>
      </c>
    </row>
    <row r="58" spans="1:6">
      <c r="A58" s="7"/>
      <c r="B58" s="2" t="s">
        <v>84</v>
      </c>
      <c r="C58" s="2" t="s">
        <v>85</v>
      </c>
      <c r="D58" s="2" t="s">
        <v>86</v>
      </c>
      <c r="E58" s="2" t="s">
        <v>87</v>
      </c>
      <c r="F58" s="6">
        <v>1</v>
      </c>
    </row>
    <row r="59" spans="1:6">
      <c r="A59" s="7"/>
      <c r="B59" s="2" t="s">
        <v>88</v>
      </c>
      <c r="C59" s="2" t="s">
        <v>89</v>
      </c>
      <c r="D59" s="2" t="s">
        <v>90</v>
      </c>
      <c r="E59" s="2" t="s">
        <v>91</v>
      </c>
      <c r="F59" s="6">
        <v>1</v>
      </c>
    </row>
    <row r="60" spans="1:6">
      <c r="A60" s="7"/>
      <c r="B60" s="2" t="s">
        <v>92</v>
      </c>
      <c r="C60" s="2" t="s">
        <v>93</v>
      </c>
      <c r="D60" s="2" t="s">
        <v>55</v>
      </c>
      <c r="E60" s="2" t="s">
        <v>94</v>
      </c>
      <c r="F60" s="6">
        <v>1</v>
      </c>
    </row>
    <row r="61" spans="1:6">
      <c r="A61" s="2" t="s">
        <v>95</v>
      </c>
      <c r="B61" s="2" t="s">
        <v>96</v>
      </c>
      <c r="C61" s="2" t="s">
        <v>97</v>
      </c>
      <c r="D61" s="2" t="s">
        <v>98</v>
      </c>
      <c r="E61" s="2" t="s">
        <v>99</v>
      </c>
      <c r="F61" s="6">
        <v>1</v>
      </c>
    </row>
    <row r="62" spans="1:6">
      <c r="A62" s="7"/>
      <c r="B62" s="2" t="s">
        <v>100</v>
      </c>
      <c r="C62" s="2" t="s">
        <v>101</v>
      </c>
      <c r="D62" s="2" t="s">
        <v>59</v>
      </c>
      <c r="E62" s="2" t="s">
        <v>102</v>
      </c>
      <c r="F62" s="6">
        <v>1</v>
      </c>
    </row>
    <row r="63" spans="1:6">
      <c r="A63" s="7"/>
      <c r="B63" s="2" t="s">
        <v>103</v>
      </c>
      <c r="C63" s="2" t="s">
        <v>104</v>
      </c>
      <c r="D63" s="2" t="s">
        <v>105</v>
      </c>
      <c r="E63" s="2" t="s">
        <v>106</v>
      </c>
      <c r="F63" s="6">
        <v>1</v>
      </c>
    </row>
    <row r="64" spans="1:6">
      <c r="A64" s="7"/>
      <c r="B64" s="2" t="s">
        <v>107</v>
      </c>
      <c r="C64" s="2" t="s">
        <v>108</v>
      </c>
      <c r="D64" s="2" t="s">
        <v>109</v>
      </c>
      <c r="E64" s="2" t="s">
        <v>110</v>
      </c>
      <c r="F64" s="6">
        <v>1</v>
      </c>
    </row>
    <row r="65" spans="1:6">
      <c r="A65" s="7"/>
      <c r="B65" s="2" t="s">
        <v>111</v>
      </c>
      <c r="C65" s="2" t="s">
        <v>112</v>
      </c>
      <c r="D65" s="2" t="s">
        <v>0</v>
      </c>
      <c r="E65" s="2" t="s">
        <v>1</v>
      </c>
      <c r="F65" s="6">
        <v>1</v>
      </c>
    </row>
    <row r="66" spans="1:6">
      <c r="A66" s="7"/>
      <c r="B66" s="2" t="s">
        <v>2</v>
      </c>
      <c r="C66" s="2" t="s">
        <v>3</v>
      </c>
      <c r="D66" s="2" t="s">
        <v>4</v>
      </c>
      <c r="E66" s="2" t="s">
        <v>5</v>
      </c>
      <c r="F66" s="6">
        <v>1</v>
      </c>
    </row>
    <row r="67" spans="1:6">
      <c r="A67" s="7"/>
      <c r="B67" s="2" t="s">
        <v>6</v>
      </c>
      <c r="C67" s="2" t="s">
        <v>7</v>
      </c>
      <c r="D67" s="2" t="s">
        <v>204</v>
      </c>
      <c r="E67" s="2" t="s">
        <v>8</v>
      </c>
      <c r="F67" s="6">
        <v>1</v>
      </c>
    </row>
    <row r="68" spans="1:6">
      <c r="A68" s="7"/>
      <c r="B68" s="2" t="s">
        <v>9</v>
      </c>
      <c r="C68" s="2" t="s">
        <v>10</v>
      </c>
      <c r="D68" s="2" t="s">
        <v>11</v>
      </c>
      <c r="E68" s="2" t="s">
        <v>12</v>
      </c>
      <c r="F68" s="6">
        <v>1</v>
      </c>
    </row>
    <row r="69" spans="1:6">
      <c r="A69" s="7"/>
      <c r="B69" s="2" t="s">
        <v>13</v>
      </c>
      <c r="C69" s="2" t="s">
        <v>14</v>
      </c>
      <c r="D69" s="2" t="s">
        <v>15</v>
      </c>
      <c r="E69" s="2" t="s">
        <v>16</v>
      </c>
      <c r="F69" s="6">
        <v>1</v>
      </c>
    </row>
    <row r="70" spans="1:6">
      <c r="A70" s="7"/>
      <c r="B70" s="2" t="s">
        <v>17</v>
      </c>
      <c r="C70" s="2" t="s">
        <v>18</v>
      </c>
      <c r="D70" s="2" t="s">
        <v>19</v>
      </c>
      <c r="E70" s="2" t="s">
        <v>20</v>
      </c>
      <c r="F70" s="6">
        <v>1</v>
      </c>
    </row>
    <row r="71" spans="1:6">
      <c r="A71" s="7"/>
      <c r="B71" s="2" t="s">
        <v>21</v>
      </c>
      <c r="C71" s="2" t="s">
        <v>22</v>
      </c>
      <c r="D71" s="2" t="s">
        <v>23</v>
      </c>
      <c r="E71" s="2" t="s">
        <v>87</v>
      </c>
      <c r="F71" s="6">
        <v>1</v>
      </c>
    </row>
    <row r="72" spans="1:6">
      <c r="A72" s="7"/>
      <c r="B72" s="2" t="s">
        <v>24</v>
      </c>
      <c r="C72" s="2" t="s">
        <v>25</v>
      </c>
      <c r="D72" s="2" t="s">
        <v>26</v>
      </c>
      <c r="E72" s="2" t="s">
        <v>27</v>
      </c>
      <c r="F72" s="6">
        <v>1</v>
      </c>
    </row>
    <row r="73" spans="1:6">
      <c r="A73" s="7"/>
      <c r="B73" s="2" t="s">
        <v>28</v>
      </c>
      <c r="C73" s="2" t="s">
        <v>29</v>
      </c>
      <c r="D73" s="2" t="s">
        <v>30</v>
      </c>
      <c r="E73" s="2" t="s">
        <v>31</v>
      </c>
      <c r="F73" s="6">
        <v>1</v>
      </c>
    </row>
    <row r="74" spans="1:6">
      <c r="A74" s="7"/>
      <c r="B74" s="2" t="s">
        <v>32</v>
      </c>
      <c r="C74" s="2" t="s">
        <v>33</v>
      </c>
      <c r="D74" s="2" t="s">
        <v>34</v>
      </c>
      <c r="E74" s="2" t="s">
        <v>35</v>
      </c>
      <c r="F74" s="6">
        <v>1</v>
      </c>
    </row>
    <row r="75" spans="1:6">
      <c r="A75" s="7"/>
      <c r="B75" s="2" t="s">
        <v>36</v>
      </c>
      <c r="C75" s="2" t="s">
        <v>37</v>
      </c>
      <c r="D75" s="2" t="s">
        <v>38</v>
      </c>
      <c r="E75" s="2" t="s">
        <v>39</v>
      </c>
      <c r="F75" s="6">
        <v>1</v>
      </c>
    </row>
    <row r="76" spans="1:6">
      <c r="A76" s="7"/>
      <c r="B76" s="2" t="s">
        <v>40</v>
      </c>
      <c r="C76" s="2" t="s">
        <v>41</v>
      </c>
      <c r="D76" s="2" t="s">
        <v>42</v>
      </c>
      <c r="E76" s="2" t="s">
        <v>43</v>
      </c>
      <c r="F76" s="6">
        <v>1</v>
      </c>
    </row>
    <row r="77" spans="1:6">
      <c r="A77" s="2" t="s">
        <v>44</v>
      </c>
      <c r="B77" s="2" t="s">
        <v>45</v>
      </c>
      <c r="C77" s="2" t="s">
        <v>46</v>
      </c>
      <c r="D77" s="2" t="s">
        <v>47</v>
      </c>
      <c r="E77" s="2" t="s">
        <v>48</v>
      </c>
      <c r="F77" s="6">
        <v>1</v>
      </c>
    </row>
    <row r="78" spans="1:6">
      <c r="A78" s="8" t="s">
        <v>49</v>
      </c>
      <c r="B78" s="9"/>
      <c r="C78" s="9"/>
      <c r="D78" s="9"/>
      <c r="E78" s="9"/>
      <c r="F78" s="10">
        <v>72</v>
      </c>
    </row>
  </sheetData>
  <sheetCalcPr fullCalcOnLoad="1"/>
  <phoneticPr fontId="1" type="noConversion"/>
  <pageMargins left="0.75" right="0.75" top="1" bottom="1" header="0.5" footer="0.5"/>
  <pageSetup paperSize="0" orientation="portrait" horizontalDpi="4294967292" verticalDpi="4294967292"/>
  <extLst>
    <ext xmlns:mx="http://schemas.microsoft.com/office/mac/excel/2008/main" uri="http://schemas.microsoft.com/office/mac/excel/2008/main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published="0" enableFormatConditionsCalculation="0"/>
  <dimension ref="A1"/>
  <sheetViews>
    <sheetView view="pageLayout" workbookViewId="0">
      <selection activeCell="A4" sqref="A4"/>
      <pivotSelection pane="bottomRight" activeRow="2" click="1" r:id="rId1">
        <pivotArea field="3" type="button" dataOnly="0" labelOnly="1" outline="0" axis="axisRow" fieldPosition="0"/>
      </pivotSelection>
    </sheetView>
  </sheetViews>
  <sheetFormatPr baseColWidth="10" defaultRowHeight="13"/>
  <cols>
    <col min="5" max="5" width="13.85546875" bestFit="1" customWidth="1"/>
    <col min="6" max="6" width="4.5703125" customWidth="1"/>
    <col min="7" max="7" width="4.5703125" bestFit="1" customWidth="1"/>
  </cols>
  <sheetData/>
  <sheetCalcPr fullCalcOnLoad="1"/>
  <phoneticPr fontId="1" type="noConversion"/>
  <pageMargins left="0.75" right="0.75" top="1" bottom="1" header="0.5" footer="0.5"/>
  <pageSetup paperSize="0" orientation="portrait" horizontalDpi="4294967292" verticalDpi="4294967292"/>
  <extLst>
    <ext xmlns:mx="http://schemas.microsoft.com/office/mac/excel/2008/main" uri="http://schemas.microsoft.com/office/mac/excel/2008/main">
      <mx:PLV Mode="1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published="0" enableFormatConditionsCalculation="0"/>
  <dimension ref="A1:T73"/>
  <sheetViews>
    <sheetView workbookViewId="0">
      <selection activeCell="B1" sqref="B1:J73"/>
    </sheetView>
  </sheetViews>
  <sheetFormatPr baseColWidth="10" defaultRowHeight="13"/>
  <cols>
    <col min="1" max="1" width="70.140625" bestFit="1" customWidth="1"/>
    <col min="11" max="11" width="10.7109375" style="1"/>
  </cols>
  <sheetData>
    <row r="1" spans="1:20">
      <c r="A1" t="s">
        <v>346</v>
      </c>
      <c r="B1" t="str">
        <f>LEFT(A1,L1-1)</f>
        <v>BoatNo</v>
      </c>
      <c r="C1" t="str">
        <f>MID($A1,L1+1,M1-L1-1)</f>
        <v>BoatName</v>
      </c>
      <c r="D1" t="str">
        <f>MID($A1,M1+1,N1-M1-1)</f>
        <v>Status</v>
      </c>
      <c r="E1" t="str">
        <f>MID($A1,N1+1,O1-N1-1)</f>
        <v>Class</v>
      </c>
      <c r="F1" t="str">
        <f>MID($A1,O1+1,P1-O1-1)</f>
        <v>time</v>
      </c>
      <c r="G1" t="str">
        <f>MID($A1,P1+1,Q1-P1-1)</f>
        <v>Lat</v>
      </c>
      <c r="H1" t="str">
        <f>MID($A1,Q1+1,R1-Q1-1)</f>
        <v>Long</v>
      </c>
      <c r="I1" t="str">
        <f>MID($A1,R1+1,S1-R1-1)</f>
        <v>DTD</v>
      </c>
      <c r="J1" t="s">
        <v>242</v>
      </c>
      <c r="L1">
        <f>FIND(",",A1)</f>
        <v>7</v>
      </c>
      <c r="M1">
        <f>FIND(",",$A1,L1+1)</f>
        <v>16</v>
      </c>
      <c r="N1">
        <f>FIND(",",$A1,M1+1)</f>
        <v>23</v>
      </c>
      <c r="O1">
        <f>FIND(",",$A1,N1+1)</f>
        <v>29</v>
      </c>
      <c r="P1">
        <f>FIND(",",$A1,O1+1)</f>
        <v>34</v>
      </c>
      <c r="Q1">
        <f>FIND(",",$A1,P1+1)</f>
        <v>38</v>
      </c>
      <c r="R1">
        <f>FIND(",",$A1,Q1+1)</f>
        <v>43</v>
      </c>
      <c r="S1">
        <f>FIND(",",$A1,R1+1)</f>
        <v>47</v>
      </c>
      <c r="T1" t="e">
        <f>FIND(",",$A1,S1+1)</f>
        <v>#VALUE!</v>
      </c>
    </row>
    <row r="2" spans="1:20">
      <c r="A2" t="s">
        <v>347</v>
      </c>
      <c r="B2" t="str">
        <f>LEFT(A2,L2-1)</f>
        <v>328</v>
      </c>
      <c r="C2" t="str">
        <f>MID($A2,L2+1,M2-L2-1)</f>
        <v>Allegrini</v>
      </c>
      <c r="D2" t="str">
        <f>MID($A2,M2+1,N2-M2-1)</f>
        <v>At Sea</v>
      </c>
      <c r="E2" t="str">
        <f>MID($A2,N2+1,O2-N2-1)</f>
        <v>1A</v>
      </c>
      <c r="F2" t="str">
        <f>MID($A2,O2+1,P2-O2-1)</f>
        <v>12/11/2018 12:00:04</v>
      </c>
      <c r="G2" t="str">
        <f>MID($A2,P2+1,Q2-P2-1)</f>
        <v>26° 35.0' N</v>
      </c>
      <c r="H2" t="str">
        <f>MID($A2,Q2+1,R2-Q2-1)</f>
        <v>016° 19.6' W</v>
      </c>
      <c r="I2" t="str">
        <f>MID($A2,R2+1,S2-R2-1)</f>
        <v>754.97</v>
      </c>
      <c r="J2" t="str">
        <f>RIGHT(A2,3)</f>
        <v>4.9</v>
      </c>
      <c r="L2">
        <f t="shared" ref="L2:L54" si="0">FIND(",",A2)</f>
        <v>4</v>
      </c>
      <c r="M2">
        <f t="shared" ref="M2:S33" si="1">FIND(",",$A2,L2+1)</f>
        <v>14</v>
      </c>
      <c r="N2">
        <f t="shared" si="1"/>
        <v>21</v>
      </c>
      <c r="O2">
        <f t="shared" si="1"/>
        <v>24</v>
      </c>
      <c r="P2">
        <f t="shared" si="1"/>
        <v>44</v>
      </c>
      <c r="Q2">
        <f t="shared" si="1"/>
        <v>56</v>
      </c>
      <c r="R2">
        <f t="shared" si="1"/>
        <v>69</v>
      </c>
      <c r="S2">
        <f t="shared" si="1"/>
        <v>76</v>
      </c>
    </row>
    <row r="3" spans="1:20">
      <c r="A3" t="s">
        <v>348</v>
      </c>
      <c r="B3" t="str">
        <f t="shared" ref="B3:B66" si="2">LEFT(A3,L3-1)</f>
        <v>372</v>
      </c>
      <c r="C3" t="str">
        <f t="shared" ref="C3:C66" si="3">MID($A3,L3+1,M3-L3-1)</f>
        <v>Ardnagee</v>
      </c>
      <c r="D3" t="str">
        <f t="shared" ref="D3:D66" si="4">MID($A3,M3+1,N3-M3-1)</f>
        <v>At Sea</v>
      </c>
      <c r="E3" t="str">
        <f t="shared" ref="E3:E66" si="5">MID($A3,N3+1,O3-N3-1)</f>
        <v>1C</v>
      </c>
      <c r="F3" t="str">
        <f t="shared" ref="F3:F66" si="6">MID($A3,O3+1,P3-O3-1)</f>
        <v>12/11/2018 12:00:04</v>
      </c>
      <c r="G3" t="str">
        <f t="shared" ref="G3:G66" si="7">MID($A3,P3+1,Q3-P3-1)</f>
        <v>26° 31.9' N</v>
      </c>
      <c r="H3" t="str">
        <f t="shared" ref="H3:H66" si="8">MID($A3,Q3+1,R3-Q3-1)</f>
        <v>015° 35.1' W</v>
      </c>
      <c r="I3" t="str">
        <f t="shared" ref="I3:I66" si="9">MID($A3,R3+1,S3-R3-1)</f>
        <v>779.84</v>
      </c>
      <c r="J3" t="str">
        <f t="shared" ref="J3:J66" si="10">RIGHT(A3,3)</f>
        <v>4.0</v>
      </c>
      <c r="L3">
        <f t="shared" si="0"/>
        <v>4</v>
      </c>
      <c r="M3">
        <f t="shared" ref="M3:S34" si="11">FIND(",",$A3,L3+1)</f>
        <v>13</v>
      </c>
      <c r="N3">
        <f t="shared" si="11"/>
        <v>20</v>
      </c>
      <c r="O3">
        <f t="shared" si="11"/>
        <v>23</v>
      </c>
      <c r="P3">
        <f t="shared" si="11"/>
        <v>43</v>
      </c>
      <c r="Q3">
        <f t="shared" si="11"/>
        <v>55</v>
      </c>
      <c r="R3">
        <f t="shared" si="11"/>
        <v>68</v>
      </c>
      <c r="S3">
        <f t="shared" si="11"/>
        <v>75</v>
      </c>
    </row>
    <row r="4" spans="1:20">
      <c r="A4" t="s">
        <v>349</v>
      </c>
      <c r="B4" t="str">
        <f t="shared" si="2"/>
        <v>310</v>
      </c>
      <c r="C4" t="str">
        <f t="shared" si="3"/>
        <v>Axeline 2</v>
      </c>
      <c r="D4" t="str">
        <f t="shared" si="4"/>
        <v>At Sea</v>
      </c>
      <c r="E4" t="str">
        <f t="shared" si="5"/>
        <v>1A</v>
      </c>
      <c r="F4" t="str">
        <f t="shared" si="6"/>
        <v>12/11/2018 12:00:00</v>
      </c>
      <c r="G4" t="str">
        <f t="shared" si="7"/>
        <v>25° 48.5' N</v>
      </c>
      <c r="H4" t="str">
        <f t="shared" si="8"/>
        <v>016° 20.8' W</v>
      </c>
      <c r="I4" t="str">
        <f t="shared" si="9"/>
        <v>720.11</v>
      </c>
      <c r="J4" t="str">
        <f t="shared" si="10"/>
        <v>6.9</v>
      </c>
      <c r="L4">
        <f t="shared" si="0"/>
        <v>4</v>
      </c>
      <c r="M4">
        <f t="shared" ref="M4:S35" si="12">FIND(",",$A4,L4+1)</f>
        <v>14</v>
      </c>
      <c r="N4">
        <f t="shared" si="12"/>
        <v>21</v>
      </c>
      <c r="O4">
        <f t="shared" si="12"/>
        <v>24</v>
      </c>
      <c r="P4">
        <f t="shared" si="12"/>
        <v>44</v>
      </c>
      <c r="Q4">
        <f t="shared" si="12"/>
        <v>56</v>
      </c>
      <c r="R4">
        <f t="shared" si="12"/>
        <v>69</v>
      </c>
      <c r="S4">
        <f t="shared" si="12"/>
        <v>76</v>
      </c>
    </row>
    <row r="5" spans="1:20">
      <c r="A5" t="s">
        <v>350</v>
      </c>
      <c r="B5" t="str">
        <f t="shared" si="2"/>
        <v>309</v>
      </c>
      <c r="C5" t="str">
        <f t="shared" si="3"/>
        <v>Calypso Blue</v>
      </c>
      <c r="D5" t="str">
        <f t="shared" si="4"/>
        <v>At Sea</v>
      </c>
      <c r="E5" t="str">
        <f t="shared" si="5"/>
        <v>1A</v>
      </c>
      <c r="F5" t="str">
        <f t="shared" si="6"/>
        <v>12/11/2018 12:00:00</v>
      </c>
      <c r="G5" t="str">
        <f t="shared" si="7"/>
        <v>25° 55.0' N</v>
      </c>
      <c r="H5" t="str">
        <f t="shared" si="8"/>
        <v>015° 40.6' W</v>
      </c>
      <c r="I5" t="str">
        <f t="shared" si="9"/>
        <v>750.15</v>
      </c>
      <c r="J5" t="str">
        <f t="shared" si="10"/>
        <v>4.7</v>
      </c>
      <c r="L5">
        <f t="shared" si="0"/>
        <v>4</v>
      </c>
      <c r="M5">
        <f t="shared" ref="M5:S36" si="13">FIND(",",$A5,L5+1)</f>
        <v>17</v>
      </c>
      <c r="N5">
        <f t="shared" si="13"/>
        <v>24</v>
      </c>
      <c r="O5">
        <f t="shared" si="13"/>
        <v>27</v>
      </c>
      <c r="P5">
        <f t="shared" si="13"/>
        <v>47</v>
      </c>
      <c r="Q5">
        <f t="shared" si="13"/>
        <v>59</v>
      </c>
      <c r="R5">
        <f t="shared" si="13"/>
        <v>72</v>
      </c>
      <c r="S5">
        <f t="shared" si="13"/>
        <v>79</v>
      </c>
    </row>
    <row r="6" spans="1:20">
      <c r="A6" t="s">
        <v>351</v>
      </c>
      <c r="B6" t="str">
        <f t="shared" si="2"/>
        <v>337</v>
      </c>
      <c r="C6" t="str">
        <f t="shared" si="3"/>
        <v>Cerulean of Penryn</v>
      </c>
      <c r="D6" t="str">
        <f t="shared" si="4"/>
        <v>At Sea</v>
      </c>
      <c r="E6" t="str">
        <f t="shared" si="5"/>
        <v>1C</v>
      </c>
      <c r="F6" t="str">
        <f t="shared" si="6"/>
        <v>12/11/2018 12:00:05</v>
      </c>
      <c r="G6" t="str">
        <f t="shared" si="7"/>
        <v>26° 33.1' N</v>
      </c>
      <c r="H6" t="str">
        <f t="shared" si="8"/>
        <v>015° 40.2' W</v>
      </c>
      <c r="I6" t="str">
        <f t="shared" si="9"/>
        <v>777.47</v>
      </c>
      <c r="J6" t="str">
        <f t="shared" si="10"/>
        <v>4.4</v>
      </c>
      <c r="L6">
        <f t="shared" si="0"/>
        <v>4</v>
      </c>
      <c r="M6">
        <f t="shared" ref="M6:S37" si="14">FIND(",",$A6,L6+1)</f>
        <v>23</v>
      </c>
      <c r="N6">
        <f t="shared" si="14"/>
        <v>30</v>
      </c>
      <c r="O6">
        <f t="shared" si="14"/>
        <v>33</v>
      </c>
      <c r="P6">
        <f t="shared" si="14"/>
        <v>53</v>
      </c>
      <c r="Q6">
        <f t="shared" si="14"/>
        <v>65</v>
      </c>
      <c r="R6">
        <f t="shared" si="14"/>
        <v>78</v>
      </c>
      <c r="S6">
        <f t="shared" si="14"/>
        <v>85</v>
      </c>
    </row>
    <row r="7" spans="1:20">
      <c r="A7" t="s">
        <v>352</v>
      </c>
      <c r="B7" t="str">
        <f t="shared" si="2"/>
        <v>373</v>
      </c>
      <c r="C7" t="str">
        <f t="shared" si="3"/>
        <v>Concubine</v>
      </c>
      <c r="D7" t="str">
        <f t="shared" si="4"/>
        <v>At Sea</v>
      </c>
      <c r="E7" t="str">
        <f t="shared" si="5"/>
        <v>1C</v>
      </c>
      <c r="F7" t="str">
        <f t="shared" si="6"/>
        <v>12/11/2018 12:00:56</v>
      </c>
      <c r="G7" t="str">
        <f t="shared" si="7"/>
        <v>26° 27.3' N</v>
      </c>
      <c r="H7" t="str">
        <f t="shared" si="8"/>
        <v>015° 41.1' W</v>
      </c>
      <c r="I7" t="str">
        <f t="shared" si="9"/>
        <v>772.78</v>
      </c>
      <c r="J7" t="str">
        <f t="shared" si="10"/>
        <v>4.2</v>
      </c>
      <c r="L7">
        <f t="shared" si="0"/>
        <v>4</v>
      </c>
      <c r="M7">
        <f t="shared" ref="M7:S54" si="15">FIND(",",$A7,L7+1)</f>
        <v>14</v>
      </c>
      <c r="N7">
        <f t="shared" si="15"/>
        <v>21</v>
      </c>
      <c r="O7">
        <f t="shared" si="15"/>
        <v>24</v>
      </c>
      <c r="P7">
        <f t="shared" si="15"/>
        <v>44</v>
      </c>
      <c r="Q7">
        <f t="shared" si="15"/>
        <v>56</v>
      </c>
      <c r="R7">
        <f t="shared" si="15"/>
        <v>69</v>
      </c>
      <c r="S7">
        <f t="shared" si="15"/>
        <v>76</v>
      </c>
    </row>
    <row r="8" spans="1:20">
      <c r="A8" t="s">
        <v>353</v>
      </c>
      <c r="B8" t="str">
        <f t="shared" si="2"/>
        <v>357</v>
      </c>
      <c r="C8" t="str">
        <f t="shared" si="3"/>
        <v>Conect II</v>
      </c>
      <c r="D8" t="str">
        <f t="shared" si="4"/>
        <v>At Sea</v>
      </c>
      <c r="E8" t="str">
        <f t="shared" si="5"/>
        <v>1B</v>
      </c>
      <c r="F8" t="str">
        <f t="shared" si="6"/>
        <v>12/11/2018 12:00:25</v>
      </c>
      <c r="G8" t="str">
        <f t="shared" si="7"/>
        <v>26° 18.5' N</v>
      </c>
      <c r="H8" t="str">
        <f t="shared" si="8"/>
        <v>015° 51.5' W</v>
      </c>
      <c r="I8" t="str">
        <f t="shared" si="9"/>
        <v>759.97</v>
      </c>
      <c r="J8" t="str">
        <f t="shared" si="10"/>
        <v>4.6</v>
      </c>
      <c r="L8">
        <f t="shared" si="0"/>
        <v>4</v>
      </c>
      <c r="M8">
        <f t="shared" ref="M8:S54" si="16">FIND(",",$A8,L8+1)</f>
        <v>14</v>
      </c>
      <c r="N8">
        <f t="shared" si="16"/>
        <v>21</v>
      </c>
      <c r="O8">
        <f t="shared" si="16"/>
        <v>24</v>
      </c>
      <c r="P8">
        <f t="shared" si="16"/>
        <v>44</v>
      </c>
      <c r="Q8">
        <f t="shared" si="16"/>
        <v>56</v>
      </c>
      <c r="R8">
        <f t="shared" si="16"/>
        <v>69</v>
      </c>
      <c r="S8">
        <f t="shared" si="16"/>
        <v>76</v>
      </c>
    </row>
    <row r="9" spans="1:20">
      <c r="A9" t="s">
        <v>354</v>
      </c>
      <c r="B9" t="str">
        <f t="shared" si="2"/>
        <v>371</v>
      </c>
      <c r="C9" t="str">
        <f t="shared" si="3"/>
        <v>Corryvreckan</v>
      </c>
      <c r="D9" t="str">
        <f t="shared" si="4"/>
        <v>At Sea</v>
      </c>
      <c r="E9" t="str">
        <f t="shared" si="5"/>
        <v>1C</v>
      </c>
      <c r="F9" t="str">
        <f t="shared" si="6"/>
        <v>12/11/2018 12:00:04</v>
      </c>
      <c r="G9" t="str">
        <f t="shared" si="7"/>
        <v>27° 00.3' N</v>
      </c>
      <c r="H9" t="str">
        <f t="shared" si="8"/>
        <v>016° 04.1' W</v>
      </c>
      <c r="I9" t="str">
        <f t="shared" si="9"/>
        <v>783.16</v>
      </c>
      <c r="J9" t="str">
        <f t="shared" si="10"/>
        <v>3.5</v>
      </c>
      <c r="L9">
        <f t="shared" si="0"/>
        <v>4</v>
      </c>
      <c r="M9">
        <f t="shared" ref="M9:S54" si="17">FIND(",",$A9,L9+1)</f>
        <v>17</v>
      </c>
      <c r="N9">
        <f t="shared" si="17"/>
        <v>24</v>
      </c>
      <c r="O9">
        <f t="shared" si="17"/>
        <v>27</v>
      </c>
      <c r="P9">
        <f t="shared" si="17"/>
        <v>47</v>
      </c>
      <c r="Q9">
        <f t="shared" si="17"/>
        <v>59</v>
      </c>
      <c r="R9">
        <f t="shared" si="17"/>
        <v>72</v>
      </c>
      <c r="S9">
        <f t="shared" si="17"/>
        <v>79</v>
      </c>
    </row>
    <row r="10" spans="1:20">
      <c r="A10" t="s">
        <v>355</v>
      </c>
      <c r="B10" t="str">
        <f t="shared" si="2"/>
        <v>355</v>
      </c>
      <c r="C10" t="str">
        <f t="shared" si="3"/>
        <v>Crean</v>
      </c>
      <c r="D10" t="str">
        <f t="shared" si="4"/>
        <v>At Sea</v>
      </c>
      <c r="E10" t="str">
        <f t="shared" si="5"/>
        <v>4A</v>
      </c>
      <c r="F10" t="str">
        <f t="shared" si="6"/>
        <v>12/11/2018 12:00:05</v>
      </c>
      <c r="G10" t="str">
        <f t="shared" si="7"/>
        <v>26° 17.9' N</v>
      </c>
      <c r="H10" t="str">
        <f t="shared" si="8"/>
        <v>015° 29.6' W</v>
      </c>
      <c r="I10" t="str">
        <f t="shared" si="9"/>
        <v>773.28</v>
      </c>
      <c r="J10" t="str">
        <f t="shared" si="10"/>
        <v>3.9</v>
      </c>
      <c r="L10">
        <f t="shared" si="0"/>
        <v>4</v>
      </c>
      <c r="M10">
        <f t="shared" ref="M10:S54" si="18">FIND(",",$A10,L10+1)</f>
        <v>10</v>
      </c>
      <c r="N10">
        <f t="shared" si="18"/>
        <v>17</v>
      </c>
      <c r="O10">
        <f t="shared" si="18"/>
        <v>20</v>
      </c>
      <c r="P10">
        <f t="shared" si="18"/>
        <v>40</v>
      </c>
      <c r="Q10">
        <f t="shared" si="18"/>
        <v>52</v>
      </c>
      <c r="R10">
        <f t="shared" si="18"/>
        <v>65</v>
      </c>
      <c r="S10">
        <f t="shared" si="18"/>
        <v>72</v>
      </c>
    </row>
    <row r="11" spans="1:20">
      <c r="A11" t="s">
        <v>356</v>
      </c>
      <c r="B11" t="str">
        <f t="shared" si="2"/>
        <v>340</v>
      </c>
      <c r="C11" t="str">
        <f t="shared" si="3"/>
        <v>Elvira</v>
      </c>
      <c r="D11" t="str">
        <f t="shared" si="4"/>
        <v>At Sea</v>
      </c>
      <c r="E11" t="str">
        <f t="shared" si="5"/>
        <v>1B</v>
      </c>
      <c r="F11" t="str">
        <f t="shared" si="6"/>
        <v>12/11/2018 12:00:00</v>
      </c>
      <c r="G11" t="str">
        <f t="shared" si="7"/>
        <v>26° 31.0' N</v>
      </c>
      <c r="H11" t="str">
        <f t="shared" si="8"/>
        <v>016° 30.3' W</v>
      </c>
      <c r="I11" t="str">
        <f t="shared" si="9"/>
        <v>745.72</v>
      </c>
      <c r="J11" t="str">
        <f t="shared" si="10"/>
        <v>5.0</v>
      </c>
      <c r="L11">
        <f t="shared" si="0"/>
        <v>4</v>
      </c>
      <c r="M11">
        <f t="shared" ref="M11:S54" si="19">FIND(",",$A11,L11+1)</f>
        <v>11</v>
      </c>
      <c r="N11">
        <f t="shared" si="19"/>
        <v>18</v>
      </c>
      <c r="O11">
        <f t="shared" si="19"/>
        <v>21</v>
      </c>
      <c r="P11">
        <f t="shared" si="19"/>
        <v>41</v>
      </c>
      <c r="Q11">
        <f t="shared" si="19"/>
        <v>53</v>
      </c>
      <c r="R11">
        <f t="shared" si="19"/>
        <v>66</v>
      </c>
      <c r="S11">
        <f t="shared" si="19"/>
        <v>73</v>
      </c>
    </row>
    <row r="12" spans="1:20">
      <c r="A12" t="s">
        <v>357</v>
      </c>
      <c r="B12" t="str">
        <f t="shared" si="2"/>
        <v>336</v>
      </c>
      <c r="C12" t="str">
        <f t="shared" si="3"/>
        <v>eMotion</v>
      </c>
      <c r="D12" t="str">
        <f t="shared" si="4"/>
        <v>At Sea</v>
      </c>
      <c r="E12" t="str">
        <f t="shared" si="5"/>
        <v>1B</v>
      </c>
      <c r="F12" t="str">
        <f t="shared" si="6"/>
        <v>12/11/2018 12:00:04</v>
      </c>
      <c r="G12" t="str">
        <f t="shared" si="7"/>
        <v>26° 14.4' N</v>
      </c>
      <c r="H12" t="str">
        <f t="shared" si="8"/>
        <v>015° 57.8' W</v>
      </c>
      <c r="I12" t="str">
        <f t="shared" si="9"/>
        <v>753.13</v>
      </c>
      <c r="J12" t="str">
        <f t="shared" si="10"/>
        <v>5.5</v>
      </c>
      <c r="L12">
        <f t="shared" si="0"/>
        <v>4</v>
      </c>
      <c r="M12">
        <f t="shared" ref="M12:S54" si="20">FIND(",",$A12,L12+1)</f>
        <v>12</v>
      </c>
      <c r="N12">
        <f t="shared" si="20"/>
        <v>19</v>
      </c>
      <c r="O12">
        <f t="shared" si="20"/>
        <v>22</v>
      </c>
      <c r="P12">
        <f t="shared" si="20"/>
        <v>42</v>
      </c>
      <c r="Q12">
        <f t="shared" si="20"/>
        <v>54</v>
      </c>
      <c r="R12">
        <f t="shared" si="20"/>
        <v>67</v>
      </c>
      <c r="S12">
        <f t="shared" si="20"/>
        <v>74</v>
      </c>
    </row>
    <row r="13" spans="1:20">
      <c r="A13" t="s">
        <v>358</v>
      </c>
      <c r="B13" t="str">
        <f t="shared" si="2"/>
        <v>346</v>
      </c>
      <c r="C13" t="str">
        <f t="shared" si="3"/>
        <v>Equinox</v>
      </c>
      <c r="D13" t="str">
        <f t="shared" si="4"/>
        <v>At Sea</v>
      </c>
      <c r="E13" t="str">
        <f t="shared" si="5"/>
        <v>1B</v>
      </c>
      <c r="F13" t="str">
        <f t="shared" si="6"/>
        <v>12/11/2018 12:00:04</v>
      </c>
      <c r="G13" t="str">
        <f t="shared" si="7"/>
        <v>26° 16.9' N</v>
      </c>
      <c r="H13" t="str">
        <f t="shared" si="8"/>
        <v>015° 37.9' W</v>
      </c>
      <c r="I13" t="str">
        <f t="shared" si="9"/>
        <v>767.29</v>
      </c>
      <c r="J13" t="str">
        <f t="shared" si="10"/>
        <v>4.5</v>
      </c>
      <c r="L13">
        <f t="shared" si="0"/>
        <v>4</v>
      </c>
      <c r="M13">
        <f t="shared" ref="M13:S54" si="21">FIND(",",$A13,L13+1)</f>
        <v>12</v>
      </c>
      <c r="N13">
        <f t="shared" si="21"/>
        <v>19</v>
      </c>
      <c r="O13">
        <f t="shared" si="21"/>
        <v>22</v>
      </c>
      <c r="P13">
        <f t="shared" si="21"/>
        <v>42</v>
      </c>
      <c r="Q13">
        <f t="shared" si="21"/>
        <v>54</v>
      </c>
      <c r="R13">
        <f t="shared" si="21"/>
        <v>67</v>
      </c>
      <c r="S13">
        <f t="shared" si="21"/>
        <v>74</v>
      </c>
    </row>
    <row r="14" spans="1:20">
      <c r="A14" t="s">
        <v>359</v>
      </c>
      <c r="B14" t="str">
        <f t="shared" si="2"/>
        <v>322</v>
      </c>
      <c r="C14" t="str">
        <f t="shared" si="3"/>
        <v>Exuma</v>
      </c>
      <c r="D14" t="str">
        <f t="shared" si="4"/>
        <v>At Sea</v>
      </c>
      <c r="E14" t="str">
        <f t="shared" si="5"/>
        <v>1B</v>
      </c>
      <c r="F14" t="str">
        <f t="shared" si="6"/>
        <v>12/11/2018 12:00:07</v>
      </c>
      <c r="G14" t="str">
        <f t="shared" si="7"/>
        <v>26° 32.1' N</v>
      </c>
      <c r="H14" t="str">
        <f t="shared" si="8"/>
        <v>014° 57.1' W</v>
      </c>
      <c r="I14" t="str">
        <f t="shared" si="9"/>
        <v>804.02</v>
      </c>
      <c r="J14" t="str">
        <f t="shared" si="10"/>
        <v>2.7</v>
      </c>
      <c r="L14">
        <f t="shared" si="0"/>
        <v>4</v>
      </c>
      <c r="M14">
        <f t="shared" ref="M14:S54" si="22">FIND(",",$A14,L14+1)</f>
        <v>10</v>
      </c>
      <c r="N14">
        <f t="shared" si="22"/>
        <v>17</v>
      </c>
      <c r="O14">
        <f t="shared" si="22"/>
        <v>20</v>
      </c>
      <c r="P14">
        <f t="shared" si="22"/>
        <v>40</v>
      </c>
      <c r="Q14">
        <f t="shared" si="22"/>
        <v>52</v>
      </c>
      <c r="R14">
        <f t="shared" si="22"/>
        <v>65</v>
      </c>
      <c r="S14">
        <f t="shared" si="22"/>
        <v>72</v>
      </c>
    </row>
    <row r="15" spans="1:20">
      <c r="A15" t="s">
        <v>360</v>
      </c>
      <c r="B15" t="str">
        <f t="shared" si="2"/>
        <v>370</v>
      </c>
      <c r="C15" t="str">
        <f t="shared" si="3"/>
        <v>Festina Lente</v>
      </c>
      <c r="D15" t="str">
        <f t="shared" si="4"/>
        <v>At Sea</v>
      </c>
      <c r="E15" t="str">
        <f t="shared" si="5"/>
        <v>1C</v>
      </c>
      <c r="F15" t="str">
        <f t="shared" si="6"/>
        <v>12/11/2018 12:00:04</v>
      </c>
      <c r="G15" t="str">
        <f t="shared" si="7"/>
        <v>26° 39.7' N</v>
      </c>
      <c r="H15" t="str">
        <f t="shared" si="8"/>
        <v>016° 16.2' W</v>
      </c>
      <c r="I15" t="str">
        <f t="shared" si="9"/>
        <v>760.57</v>
      </c>
      <c r="J15" t="str">
        <f t="shared" si="10"/>
        <v>4.5</v>
      </c>
      <c r="L15">
        <f t="shared" si="0"/>
        <v>4</v>
      </c>
      <c r="M15">
        <f t="shared" ref="M15:S54" si="23">FIND(",",$A15,L15+1)</f>
        <v>18</v>
      </c>
      <c r="N15">
        <f t="shared" si="23"/>
        <v>25</v>
      </c>
      <c r="O15">
        <f t="shared" si="23"/>
        <v>28</v>
      </c>
      <c r="P15">
        <f t="shared" si="23"/>
        <v>48</v>
      </c>
      <c r="Q15">
        <f t="shared" si="23"/>
        <v>60</v>
      </c>
      <c r="R15">
        <f t="shared" si="23"/>
        <v>73</v>
      </c>
      <c r="S15">
        <f t="shared" si="23"/>
        <v>80</v>
      </c>
    </row>
    <row r="16" spans="1:20">
      <c r="A16" t="s">
        <v>361</v>
      </c>
      <c r="B16" t="str">
        <f t="shared" si="2"/>
        <v>366</v>
      </c>
      <c r="C16" t="str">
        <f t="shared" si="3"/>
        <v>Fitti</v>
      </c>
      <c r="D16" t="str">
        <f t="shared" si="4"/>
        <v>At Sea</v>
      </c>
      <c r="E16" t="str">
        <f t="shared" si="5"/>
        <v>4A</v>
      </c>
      <c r="F16" t="str">
        <f t="shared" si="6"/>
        <v>12/11/2018 12:00:00</v>
      </c>
      <c r="G16" t="str">
        <f t="shared" si="7"/>
        <v>28° 01.6' N</v>
      </c>
      <c r="H16" t="str">
        <f t="shared" si="8"/>
        <v>015° 17.9' W</v>
      </c>
      <c r="I16" t="str">
        <f t="shared" si="9"/>
        <v>856.28</v>
      </c>
      <c r="J16" t="str">
        <f t="shared" si="10"/>
        <v>,.0</v>
      </c>
      <c r="L16">
        <f t="shared" si="0"/>
        <v>4</v>
      </c>
      <c r="M16">
        <f t="shared" ref="M16:S54" si="24">FIND(",",$A16,L16+1)</f>
        <v>10</v>
      </c>
      <c r="N16">
        <f t="shared" si="24"/>
        <v>17</v>
      </c>
      <c r="O16">
        <f t="shared" si="24"/>
        <v>20</v>
      </c>
      <c r="P16">
        <f t="shared" si="24"/>
        <v>40</v>
      </c>
      <c r="Q16">
        <f t="shared" si="24"/>
        <v>52</v>
      </c>
      <c r="R16">
        <f t="shared" si="24"/>
        <v>65</v>
      </c>
      <c r="S16">
        <f t="shared" si="24"/>
        <v>72</v>
      </c>
    </row>
    <row r="17" spans="1:19">
      <c r="A17" t="s">
        <v>362</v>
      </c>
      <c r="B17" t="str">
        <f t="shared" si="2"/>
        <v>369</v>
      </c>
      <c r="C17" t="str">
        <f t="shared" si="3"/>
        <v>Gertha 4</v>
      </c>
      <c r="D17" t="str">
        <f t="shared" si="4"/>
        <v>At Sea</v>
      </c>
      <c r="E17" t="str">
        <f t="shared" si="5"/>
        <v>1C</v>
      </c>
      <c r="F17" t="str">
        <f t="shared" si="6"/>
        <v>12/11/2018 12:00:00</v>
      </c>
      <c r="G17" t="str">
        <f t="shared" si="7"/>
        <v>26° 10.2' N</v>
      </c>
      <c r="H17" t="str">
        <f t="shared" si="8"/>
        <v>015° 41.7' W</v>
      </c>
      <c r="I17" t="str">
        <f t="shared" si="9"/>
        <v>760.19</v>
      </c>
      <c r="J17" t="str">
        <f t="shared" si="10"/>
        <v>4.8</v>
      </c>
      <c r="L17">
        <f t="shared" si="0"/>
        <v>4</v>
      </c>
      <c r="M17">
        <f t="shared" ref="M17:S54" si="25">FIND(",",$A17,L17+1)</f>
        <v>13</v>
      </c>
      <c r="N17">
        <f t="shared" si="25"/>
        <v>20</v>
      </c>
      <c r="O17">
        <f t="shared" si="25"/>
        <v>23</v>
      </c>
      <c r="P17">
        <f t="shared" si="25"/>
        <v>43</v>
      </c>
      <c r="Q17">
        <f t="shared" si="25"/>
        <v>55</v>
      </c>
      <c r="R17">
        <f t="shared" si="25"/>
        <v>68</v>
      </c>
      <c r="S17">
        <f t="shared" si="25"/>
        <v>75</v>
      </c>
    </row>
    <row r="18" spans="1:19">
      <c r="A18" t="s">
        <v>363</v>
      </c>
      <c r="B18" t="str">
        <f t="shared" si="2"/>
        <v>327</v>
      </c>
      <c r="C18" t="str">
        <f t="shared" si="3"/>
        <v>Gertha 5</v>
      </c>
      <c r="D18" t="str">
        <f t="shared" si="4"/>
        <v>At Sea</v>
      </c>
      <c r="E18" t="str">
        <f t="shared" si="5"/>
        <v>1B</v>
      </c>
      <c r="F18" t="str">
        <f t="shared" si="6"/>
        <v>12/11/2018 12:00:00</v>
      </c>
      <c r="G18" t="str">
        <f t="shared" si="7"/>
        <v>26° 23.8' N</v>
      </c>
      <c r="H18" t="str">
        <f t="shared" si="8"/>
        <v>016° 16.5' W</v>
      </c>
      <c r="I18" t="str">
        <f t="shared" si="9"/>
        <v>748.54</v>
      </c>
      <c r="J18" t="str">
        <f t="shared" si="10"/>
        <v>5.1</v>
      </c>
      <c r="L18">
        <f t="shared" si="0"/>
        <v>4</v>
      </c>
      <c r="M18">
        <f t="shared" ref="M18:S54" si="26">FIND(",",$A18,L18+1)</f>
        <v>13</v>
      </c>
      <c r="N18">
        <f t="shared" si="26"/>
        <v>20</v>
      </c>
      <c r="O18">
        <f t="shared" si="26"/>
        <v>23</v>
      </c>
      <c r="P18">
        <f t="shared" si="26"/>
        <v>43</v>
      </c>
      <c r="Q18">
        <f t="shared" si="26"/>
        <v>55</v>
      </c>
      <c r="R18">
        <f t="shared" si="26"/>
        <v>68</v>
      </c>
      <c r="S18">
        <f t="shared" si="26"/>
        <v>75</v>
      </c>
    </row>
    <row r="19" spans="1:19">
      <c r="A19" t="s">
        <v>364</v>
      </c>
      <c r="B19" t="str">
        <f t="shared" si="2"/>
        <v>348</v>
      </c>
      <c r="C19" t="str">
        <f t="shared" si="3"/>
        <v>Happy Destiny</v>
      </c>
      <c r="D19" t="str">
        <f t="shared" si="4"/>
        <v>At Sea</v>
      </c>
      <c r="E19" t="str">
        <f t="shared" si="5"/>
        <v>1B</v>
      </c>
      <c r="F19" t="str">
        <f t="shared" si="6"/>
        <v>12/11/2018 12:00:00</v>
      </c>
      <c r="G19" t="str">
        <f t="shared" si="7"/>
        <v>26° 22.8' N</v>
      </c>
      <c r="H19" t="str">
        <f t="shared" si="8"/>
        <v>015° 43.4' W</v>
      </c>
      <c r="I19" t="str">
        <f t="shared" si="9"/>
        <v>768.14</v>
      </c>
      <c r="J19" t="str">
        <f t="shared" si="10"/>
        <v>4.4</v>
      </c>
      <c r="L19">
        <f t="shared" si="0"/>
        <v>4</v>
      </c>
      <c r="M19">
        <f t="shared" ref="M19:S54" si="27">FIND(",",$A19,L19+1)</f>
        <v>18</v>
      </c>
      <c r="N19">
        <f t="shared" si="27"/>
        <v>25</v>
      </c>
      <c r="O19">
        <f t="shared" si="27"/>
        <v>28</v>
      </c>
      <c r="P19">
        <f t="shared" si="27"/>
        <v>48</v>
      </c>
      <c r="Q19">
        <f t="shared" si="27"/>
        <v>60</v>
      </c>
      <c r="R19">
        <f t="shared" si="27"/>
        <v>73</v>
      </c>
      <c r="S19">
        <f t="shared" si="27"/>
        <v>80</v>
      </c>
    </row>
    <row r="20" spans="1:19">
      <c r="A20" t="s">
        <v>365</v>
      </c>
      <c r="B20" t="str">
        <f t="shared" si="2"/>
        <v>360</v>
      </c>
      <c r="C20" t="str">
        <f t="shared" si="3"/>
        <v>Hestia</v>
      </c>
      <c r="D20" t="str">
        <f t="shared" si="4"/>
        <v>At Sea</v>
      </c>
      <c r="E20" t="str">
        <f t="shared" si="5"/>
        <v>1C</v>
      </c>
      <c r="F20" t="str">
        <f t="shared" si="6"/>
        <v>12/11/2018 12:00:07</v>
      </c>
      <c r="G20" t="str">
        <f t="shared" si="7"/>
        <v>26° 52.4' N</v>
      </c>
      <c r="H20" t="str">
        <f t="shared" si="8"/>
        <v>016° 15.0' W</v>
      </c>
      <c r="I20" t="str">
        <f t="shared" si="9"/>
        <v>770.84</v>
      </c>
      <c r="J20" t="str">
        <f t="shared" si="10"/>
        <v>4.4</v>
      </c>
      <c r="L20">
        <f t="shared" si="0"/>
        <v>4</v>
      </c>
      <c r="M20">
        <f t="shared" ref="M20:S54" si="28">FIND(",",$A20,L20+1)</f>
        <v>11</v>
      </c>
      <c r="N20">
        <f t="shared" si="28"/>
        <v>18</v>
      </c>
      <c r="O20">
        <f t="shared" si="28"/>
        <v>21</v>
      </c>
      <c r="P20">
        <f t="shared" si="28"/>
        <v>41</v>
      </c>
      <c r="Q20">
        <f t="shared" si="28"/>
        <v>53</v>
      </c>
      <c r="R20">
        <f t="shared" si="28"/>
        <v>66</v>
      </c>
      <c r="S20">
        <f t="shared" si="28"/>
        <v>73</v>
      </c>
    </row>
    <row r="21" spans="1:19">
      <c r="A21" t="s">
        <v>366</v>
      </c>
      <c r="B21" t="str">
        <f t="shared" si="2"/>
        <v>304</v>
      </c>
      <c r="C21" t="str">
        <f t="shared" si="3"/>
        <v>Hippo V</v>
      </c>
      <c r="D21" t="str">
        <f t="shared" si="4"/>
        <v>At Sea</v>
      </c>
      <c r="E21" t="str">
        <f t="shared" si="5"/>
        <v>1A</v>
      </c>
      <c r="F21" t="str">
        <f t="shared" si="6"/>
        <v>12/11/2018 12:00:00</v>
      </c>
      <c r="G21" t="str">
        <f t="shared" si="7"/>
        <v>26° 11.5' N</v>
      </c>
      <c r="H21" t="str">
        <f t="shared" si="8"/>
        <v>016° 07.2' W</v>
      </c>
      <c r="I21" t="str">
        <f t="shared" si="9"/>
        <v>745.21</v>
      </c>
      <c r="J21" t="str">
        <f t="shared" si="10"/>
        <v>6.1</v>
      </c>
      <c r="L21">
        <f t="shared" si="0"/>
        <v>4</v>
      </c>
      <c r="M21">
        <f t="shared" ref="M21:S54" si="29">FIND(",",$A21,L21+1)</f>
        <v>12</v>
      </c>
      <c r="N21">
        <f t="shared" si="29"/>
        <v>19</v>
      </c>
      <c r="O21">
        <f t="shared" si="29"/>
        <v>22</v>
      </c>
      <c r="P21">
        <f t="shared" si="29"/>
        <v>42</v>
      </c>
      <c r="Q21">
        <f t="shared" si="29"/>
        <v>54</v>
      </c>
      <c r="R21">
        <f t="shared" si="29"/>
        <v>67</v>
      </c>
      <c r="S21">
        <f t="shared" si="29"/>
        <v>74</v>
      </c>
    </row>
    <row r="22" spans="1:19">
      <c r="A22" t="s">
        <v>367</v>
      </c>
      <c r="B22" t="str">
        <f t="shared" si="2"/>
        <v>306</v>
      </c>
      <c r="C22" t="str">
        <f t="shared" si="3"/>
        <v>Hummingbird</v>
      </c>
      <c r="D22" t="str">
        <f t="shared" si="4"/>
        <v>At Sea</v>
      </c>
      <c r="E22" t="str">
        <f t="shared" si="5"/>
        <v>1A</v>
      </c>
      <c r="F22" t="str">
        <f t="shared" si="6"/>
        <v>12/11/2018 12:00:01</v>
      </c>
      <c r="G22" t="str">
        <f t="shared" si="7"/>
        <v>25° 58.7' N</v>
      </c>
      <c r="H22" t="str">
        <f t="shared" si="8"/>
        <v>015° 42.7' W</v>
      </c>
      <c r="I22" t="str">
        <f t="shared" si="9"/>
        <v>751.4</v>
      </c>
      <c r="J22" t="str">
        <f t="shared" si="10"/>
        <v>5.3</v>
      </c>
      <c r="L22">
        <f t="shared" si="0"/>
        <v>4</v>
      </c>
      <c r="M22">
        <f t="shared" ref="M22:S54" si="30">FIND(",",$A22,L22+1)</f>
        <v>16</v>
      </c>
      <c r="N22">
        <f t="shared" si="30"/>
        <v>23</v>
      </c>
      <c r="O22">
        <f t="shared" si="30"/>
        <v>26</v>
      </c>
      <c r="P22">
        <f t="shared" si="30"/>
        <v>46</v>
      </c>
      <c r="Q22">
        <f t="shared" si="30"/>
        <v>58</v>
      </c>
      <c r="R22">
        <f t="shared" si="30"/>
        <v>71</v>
      </c>
      <c r="S22">
        <f t="shared" si="30"/>
        <v>77</v>
      </c>
    </row>
    <row r="23" spans="1:19">
      <c r="A23" t="s">
        <v>368</v>
      </c>
      <c r="B23" t="str">
        <f t="shared" si="2"/>
        <v>316</v>
      </c>
      <c r="C23" t="str">
        <f t="shared" si="3"/>
        <v>Imperia</v>
      </c>
      <c r="D23" t="str">
        <f t="shared" si="4"/>
        <v>At Sea</v>
      </c>
      <c r="E23" t="str">
        <f t="shared" si="5"/>
        <v>1A</v>
      </c>
      <c r="F23" t="str">
        <f t="shared" si="6"/>
        <v>12/11/2018 12:00:35</v>
      </c>
      <c r="G23" t="str">
        <f t="shared" si="7"/>
        <v>26° 10.6' N</v>
      </c>
      <c r="H23" t="str">
        <f t="shared" si="8"/>
        <v>015° 52.9' W</v>
      </c>
      <c r="I23" t="str">
        <f t="shared" si="9"/>
        <v>753.42</v>
      </c>
      <c r="J23" t="str">
        <f t="shared" si="10"/>
        <v>5.3</v>
      </c>
      <c r="L23">
        <f t="shared" si="0"/>
        <v>4</v>
      </c>
      <c r="M23">
        <f t="shared" ref="M23:S54" si="31">FIND(",",$A23,L23+1)</f>
        <v>12</v>
      </c>
      <c r="N23">
        <f t="shared" si="31"/>
        <v>19</v>
      </c>
      <c r="O23">
        <f t="shared" si="31"/>
        <v>22</v>
      </c>
      <c r="P23">
        <f t="shared" si="31"/>
        <v>42</v>
      </c>
      <c r="Q23">
        <f t="shared" si="31"/>
        <v>54</v>
      </c>
      <c r="R23">
        <f t="shared" si="31"/>
        <v>67</v>
      </c>
      <c r="S23">
        <f t="shared" si="31"/>
        <v>74</v>
      </c>
    </row>
    <row r="24" spans="1:19">
      <c r="A24" t="s">
        <v>369</v>
      </c>
      <c r="B24" t="str">
        <f t="shared" si="2"/>
        <v>321</v>
      </c>
      <c r="C24" t="str">
        <f t="shared" si="3"/>
        <v>Irina II</v>
      </c>
      <c r="D24" t="str">
        <f t="shared" si="4"/>
        <v>At Sea</v>
      </c>
      <c r="E24" t="str">
        <f t="shared" si="5"/>
        <v>1A</v>
      </c>
      <c r="F24" t="str">
        <f t="shared" si="6"/>
        <v>12/11/2018 12:00:05</v>
      </c>
      <c r="G24" t="str">
        <f t="shared" si="7"/>
        <v>26° 01.0' N</v>
      </c>
      <c r="H24" t="str">
        <f t="shared" si="8"/>
        <v>015° 24.4' W</v>
      </c>
      <c r="I24" t="str">
        <f t="shared" si="9"/>
        <v>764.85</v>
      </c>
      <c r="J24" t="str">
        <f t="shared" si="10"/>
        <v>4.8</v>
      </c>
      <c r="L24">
        <f t="shared" si="0"/>
        <v>4</v>
      </c>
      <c r="M24">
        <f t="shared" ref="M24:S54" si="32">FIND(",",$A24,L24+1)</f>
        <v>13</v>
      </c>
      <c r="N24">
        <f t="shared" si="32"/>
        <v>20</v>
      </c>
      <c r="O24">
        <f t="shared" si="32"/>
        <v>23</v>
      </c>
      <c r="P24">
        <f t="shared" si="32"/>
        <v>43</v>
      </c>
      <c r="Q24">
        <f t="shared" si="32"/>
        <v>55</v>
      </c>
      <c r="R24">
        <f t="shared" si="32"/>
        <v>68</v>
      </c>
      <c r="S24">
        <f t="shared" si="32"/>
        <v>75</v>
      </c>
    </row>
    <row r="25" spans="1:19">
      <c r="A25" t="s">
        <v>323</v>
      </c>
      <c r="B25" t="str">
        <f t="shared" si="2"/>
        <v>354</v>
      </c>
      <c r="C25" t="str">
        <f t="shared" si="3"/>
        <v>Itchycoo Park</v>
      </c>
      <c r="D25" t="str">
        <f t="shared" si="4"/>
        <v>At Sea</v>
      </c>
      <c r="E25" t="str">
        <f t="shared" si="5"/>
        <v>1C</v>
      </c>
      <c r="F25" t="str">
        <f t="shared" si="6"/>
        <v>12/11/2018 12:00:04</v>
      </c>
      <c r="G25" t="str">
        <f t="shared" si="7"/>
        <v>26° 43.5' N</v>
      </c>
      <c r="H25" t="str">
        <f t="shared" si="8"/>
        <v>015° 31.4' W</v>
      </c>
      <c r="I25" t="str">
        <f t="shared" si="9"/>
        <v>790.44</v>
      </c>
      <c r="J25" t="str">
        <f t="shared" si="10"/>
        <v>3.4</v>
      </c>
      <c r="L25">
        <f t="shared" si="0"/>
        <v>4</v>
      </c>
      <c r="M25">
        <f t="shared" ref="M25:S54" si="33">FIND(",",$A25,L25+1)</f>
        <v>18</v>
      </c>
      <c r="N25">
        <f t="shared" si="33"/>
        <v>25</v>
      </c>
      <c r="O25">
        <f t="shared" si="33"/>
        <v>28</v>
      </c>
      <c r="P25">
        <f t="shared" si="33"/>
        <v>48</v>
      </c>
      <c r="Q25">
        <f t="shared" si="33"/>
        <v>60</v>
      </c>
      <c r="R25">
        <f t="shared" si="33"/>
        <v>73</v>
      </c>
      <c r="S25">
        <f t="shared" si="33"/>
        <v>80</v>
      </c>
    </row>
    <row r="26" spans="1:19">
      <c r="A26" t="s">
        <v>324</v>
      </c>
      <c r="B26" t="str">
        <f t="shared" si="2"/>
        <v>319</v>
      </c>
      <c r="C26" t="str">
        <f t="shared" si="3"/>
        <v>Ithaka</v>
      </c>
      <c r="D26" t="str">
        <f t="shared" si="4"/>
        <v>At Sea</v>
      </c>
      <c r="E26" t="str">
        <f t="shared" si="5"/>
        <v>1B</v>
      </c>
      <c r="F26" t="str">
        <f t="shared" si="6"/>
        <v>12/11/2018 12:00:00</v>
      </c>
      <c r="G26" t="str">
        <f t="shared" si="7"/>
        <v>26° 21.8' N</v>
      </c>
      <c r="H26" t="str">
        <f t="shared" si="8"/>
        <v>015° 38.5' W</v>
      </c>
      <c r="I26" t="str">
        <f t="shared" si="9"/>
        <v>770.43</v>
      </c>
      <c r="J26" t="str">
        <f t="shared" si="10"/>
        <v>4.2</v>
      </c>
      <c r="L26">
        <f t="shared" si="0"/>
        <v>4</v>
      </c>
      <c r="M26">
        <f t="shared" ref="M26:S54" si="34">FIND(",",$A26,L26+1)</f>
        <v>11</v>
      </c>
      <c r="N26">
        <f t="shared" si="34"/>
        <v>18</v>
      </c>
      <c r="O26">
        <f t="shared" si="34"/>
        <v>21</v>
      </c>
      <c r="P26">
        <f t="shared" si="34"/>
        <v>41</v>
      </c>
      <c r="Q26">
        <f t="shared" si="34"/>
        <v>53</v>
      </c>
      <c r="R26">
        <f t="shared" si="34"/>
        <v>66</v>
      </c>
      <c r="S26">
        <f t="shared" si="34"/>
        <v>73</v>
      </c>
    </row>
    <row r="27" spans="1:19">
      <c r="A27" t="s">
        <v>325</v>
      </c>
      <c r="B27" t="str">
        <f t="shared" si="2"/>
        <v>365</v>
      </c>
      <c r="C27" t="str">
        <f t="shared" si="3"/>
        <v>Kiet</v>
      </c>
      <c r="D27" t="str">
        <f t="shared" si="4"/>
        <v>At Sea</v>
      </c>
      <c r="E27" t="str">
        <f t="shared" si="5"/>
        <v>1B</v>
      </c>
      <c r="F27" t="str">
        <f t="shared" si="6"/>
        <v>12/11/2018 12:00:00</v>
      </c>
      <c r="G27" t="str">
        <f t="shared" si="7"/>
        <v>25° 58.3' N</v>
      </c>
      <c r="H27" t="str">
        <f t="shared" si="8"/>
        <v>016° 19.8' W</v>
      </c>
      <c r="I27" t="str">
        <f t="shared" si="9"/>
        <v>727.85</v>
      </c>
      <c r="J27" t="str">
        <f t="shared" si="10"/>
        <v>6.1</v>
      </c>
      <c r="L27">
        <f t="shared" si="0"/>
        <v>4</v>
      </c>
      <c r="M27">
        <f t="shared" ref="M27:S54" si="35">FIND(",",$A27,L27+1)</f>
        <v>9</v>
      </c>
      <c r="N27">
        <f t="shared" si="35"/>
        <v>16</v>
      </c>
      <c r="O27">
        <f t="shared" si="35"/>
        <v>19</v>
      </c>
      <c r="P27">
        <f t="shared" si="35"/>
        <v>39</v>
      </c>
      <c r="Q27">
        <f t="shared" si="35"/>
        <v>51</v>
      </c>
      <c r="R27">
        <f t="shared" si="35"/>
        <v>64</v>
      </c>
      <c r="S27">
        <f t="shared" si="35"/>
        <v>71</v>
      </c>
    </row>
    <row r="28" spans="1:19">
      <c r="A28" t="s">
        <v>326</v>
      </c>
      <c r="B28" t="str">
        <f t="shared" si="2"/>
        <v>417</v>
      </c>
      <c r="C28" t="str">
        <f t="shared" si="3"/>
        <v>La Boheme</v>
      </c>
      <c r="D28" t="str">
        <f t="shared" si="4"/>
        <v>At Sea</v>
      </c>
      <c r="E28" t="str">
        <f t="shared" si="5"/>
        <v>4A</v>
      </c>
      <c r="F28" t="str">
        <f t="shared" si="6"/>
        <v>12/11/2018 12:00:00</v>
      </c>
      <c r="G28" t="str">
        <f t="shared" si="7"/>
        <v>26° 14.7' N</v>
      </c>
      <c r="H28" t="str">
        <f t="shared" si="8"/>
        <v>016° 15.5' W</v>
      </c>
      <c r="I28" t="str">
        <f t="shared" si="9"/>
        <v>742.45</v>
      </c>
      <c r="J28" t="str">
        <f t="shared" si="10"/>
        <v>6.0</v>
      </c>
      <c r="L28">
        <f t="shared" si="0"/>
        <v>4</v>
      </c>
      <c r="M28">
        <f t="shared" ref="M28:S54" si="36">FIND(",",$A28,L28+1)</f>
        <v>14</v>
      </c>
      <c r="N28">
        <f t="shared" si="36"/>
        <v>21</v>
      </c>
      <c r="O28">
        <f t="shared" si="36"/>
        <v>24</v>
      </c>
      <c r="P28">
        <f t="shared" si="36"/>
        <v>44</v>
      </c>
      <c r="Q28">
        <f t="shared" si="36"/>
        <v>56</v>
      </c>
      <c r="R28">
        <f t="shared" si="36"/>
        <v>69</v>
      </c>
      <c r="S28">
        <f t="shared" si="36"/>
        <v>76</v>
      </c>
    </row>
    <row r="29" spans="1:19">
      <c r="A29" t="s">
        <v>327</v>
      </c>
      <c r="B29" t="str">
        <f t="shared" si="2"/>
        <v>347</v>
      </c>
      <c r="C29" t="str">
        <f t="shared" si="3"/>
        <v>LaDiala</v>
      </c>
      <c r="D29" t="str">
        <f t="shared" si="4"/>
        <v>At Sea</v>
      </c>
      <c r="E29" t="str">
        <f t="shared" si="5"/>
        <v>4A</v>
      </c>
      <c r="F29" t="str">
        <f t="shared" si="6"/>
        <v>12/11/2018 12:00:05</v>
      </c>
      <c r="G29" t="str">
        <f t="shared" si="7"/>
        <v>26° 24.2' N</v>
      </c>
      <c r="H29" t="str">
        <f t="shared" si="8"/>
        <v>016° 09.3' W</v>
      </c>
      <c r="I29" t="str">
        <f t="shared" si="9"/>
        <v>753.23</v>
      </c>
      <c r="J29" t="str">
        <f t="shared" si="10"/>
        <v>5.1</v>
      </c>
      <c r="L29">
        <f t="shared" si="0"/>
        <v>4</v>
      </c>
      <c r="M29">
        <f t="shared" ref="M29:S54" si="37">FIND(",",$A29,L29+1)</f>
        <v>12</v>
      </c>
      <c r="N29">
        <f t="shared" si="37"/>
        <v>19</v>
      </c>
      <c r="O29">
        <f t="shared" si="37"/>
        <v>22</v>
      </c>
      <c r="P29">
        <f t="shared" si="37"/>
        <v>42</v>
      </c>
      <c r="Q29">
        <f t="shared" si="37"/>
        <v>54</v>
      </c>
      <c r="R29">
        <f t="shared" si="37"/>
        <v>67</v>
      </c>
      <c r="S29">
        <f t="shared" si="37"/>
        <v>74</v>
      </c>
    </row>
    <row r="30" spans="1:19">
      <c r="A30" t="s">
        <v>328</v>
      </c>
      <c r="B30" t="str">
        <f t="shared" si="2"/>
        <v>317</v>
      </c>
      <c r="C30" t="str">
        <f t="shared" si="3"/>
        <v>Lallona</v>
      </c>
      <c r="D30" t="str">
        <f t="shared" si="4"/>
        <v>At Sea</v>
      </c>
      <c r="E30" t="str">
        <f t="shared" si="5"/>
        <v>1A</v>
      </c>
      <c r="F30" t="str">
        <f t="shared" si="6"/>
        <v>12/11/2018 12:00:05</v>
      </c>
      <c r="G30" t="str">
        <f t="shared" si="7"/>
        <v>26° 33.5' N</v>
      </c>
      <c r="H30" t="str">
        <f t="shared" si="8"/>
        <v>016° 21.0' W</v>
      </c>
      <c r="I30" t="str">
        <f t="shared" si="9"/>
        <v>753.05</v>
      </c>
      <c r="J30" t="str">
        <f t="shared" si="10"/>
        <v>4.8</v>
      </c>
      <c r="L30">
        <f t="shared" si="0"/>
        <v>4</v>
      </c>
      <c r="M30">
        <f t="shared" ref="M30:S54" si="38">FIND(",",$A30,L30+1)</f>
        <v>12</v>
      </c>
      <c r="N30">
        <f t="shared" si="38"/>
        <v>19</v>
      </c>
      <c r="O30">
        <f t="shared" si="38"/>
        <v>22</v>
      </c>
      <c r="P30">
        <f t="shared" si="38"/>
        <v>42</v>
      </c>
      <c r="Q30">
        <f t="shared" si="38"/>
        <v>54</v>
      </c>
      <c r="R30">
        <f t="shared" si="38"/>
        <v>67</v>
      </c>
      <c r="S30">
        <f t="shared" si="38"/>
        <v>74</v>
      </c>
    </row>
    <row r="31" spans="1:19">
      <c r="A31" t="s">
        <v>329</v>
      </c>
      <c r="B31" t="str">
        <f t="shared" si="2"/>
        <v>315</v>
      </c>
      <c r="C31" t="str">
        <f t="shared" si="3"/>
        <v>Lifeaholic III</v>
      </c>
      <c r="D31" t="str">
        <f t="shared" si="4"/>
        <v>At Sea</v>
      </c>
      <c r="E31" t="str">
        <f t="shared" si="5"/>
        <v>4A</v>
      </c>
      <c r="F31" t="str">
        <f t="shared" si="6"/>
        <v>12/11/2018 12:00:04</v>
      </c>
      <c r="G31" t="str">
        <f t="shared" si="7"/>
        <v>25° 56.7' N</v>
      </c>
      <c r="H31" t="str">
        <f t="shared" si="8"/>
        <v>015° 35.6' W</v>
      </c>
      <c r="I31" t="str">
        <f t="shared" si="9"/>
        <v>754.62</v>
      </c>
      <c r="J31" t="str">
        <f t="shared" si="10"/>
        <v>5.1</v>
      </c>
      <c r="L31">
        <f t="shared" si="0"/>
        <v>4</v>
      </c>
      <c r="M31">
        <f t="shared" ref="M31:S54" si="39">FIND(",",$A31,L31+1)</f>
        <v>19</v>
      </c>
      <c r="N31">
        <f t="shared" si="39"/>
        <v>26</v>
      </c>
      <c r="O31">
        <f t="shared" si="39"/>
        <v>29</v>
      </c>
      <c r="P31">
        <f t="shared" si="39"/>
        <v>49</v>
      </c>
      <c r="Q31">
        <f t="shared" si="39"/>
        <v>61</v>
      </c>
      <c r="R31">
        <f t="shared" si="39"/>
        <v>74</v>
      </c>
      <c r="S31">
        <f t="shared" si="39"/>
        <v>81</v>
      </c>
    </row>
    <row r="32" spans="1:19">
      <c r="A32" t="s">
        <v>330</v>
      </c>
      <c r="B32" t="str">
        <f t="shared" si="2"/>
        <v>301</v>
      </c>
      <c r="C32" t="str">
        <f t="shared" si="3"/>
        <v>Lucy Z</v>
      </c>
      <c r="D32" t="str">
        <f t="shared" si="4"/>
        <v>At Sea</v>
      </c>
      <c r="E32" t="str">
        <f t="shared" si="5"/>
        <v>5A</v>
      </c>
      <c r="F32" t="str">
        <f t="shared" si="6"/>
        <v>12/11/2018 12:00:00</v>
      </c>
      <c r="G32" t="str">
        <f t="shared" si="7"/>
        <v>25° 59.6' N</v>
      </c>
      <c r="H32" t="str">
        <f t="shared" si="8"/>
        <v>015° 19.9' W</v>
      </c>
      <c r="I32" t="str">
        <f t="shared" si="9"/>
        <v>766.82</v>
      </c>
      <c r="J32" t="str">
        <f t="shared" si="10"/>
        <v>4.4</v>
      </c>
      <c r="L32">
        <f t="shared" si="0"/>
        <v>4</v>
      </c>
      <c r="M32">
        <f t="shared" ref="M32:S54" si="40">FIND(",",$A32,L32+1)</f>
        <v>11</v>
      </c>
      <c r="N32">
        <f t="shared" si="40"/>
        <v>18</v>
      </c>
      <c r="O32">
        <f t="shared" si="40"/>
        <v>21</v>
      </c>
      <c r="P32">
        <f t="shared" si="40"/>
        <v>41</v>
      </c>
      <c r="Q32">
        <f t="shared" si="40"/>
        <v>53</v>
      </c>
      <c r="R32">
        <f t="shared" si="40"/>
        <v>66</v>
      </c>
      <c r="S32">
        <f t="shared" si="40"/>
        <v>73</v>
      </c>
    </row>
    <row r="33" spans="1:19">
      <c r="A33" t="s">
        <v>331</v>
      </c>
      <c r="B33" t="str">
        <f t="shared" si="2"/>
        <v>324</v>
      </c>
      <c r="C33" t="str">
        <f t="shared" si="3"/>
        <v>Lunni</v>
      </c>
      <c r="D33" t="str">
        <f t="shared" si="4"/>
        <v>At Sea</v>
      </c>
      <c r="E33" t="str">
        <f t="shared" si="5"/>
        <v>1C</v>
      </c>
      <c r="F33" t="str">
        <f t="shared" si="6"/>
        <v>12/11/2018 12:00:00</v>
      </c>
      <c r="G33" t="str">
        <f t="shared" si="7"/>
        <v>26° 43.5' N</v>
      </c>
      <c r="H33" t="str">
        <f t="shared" si="8"/>
        <v>016° 00.6' W</v>
      </c>
      <c r="I33" t="str">
        <f t="shared" si="9"/>
        <v>772.67</v>
      </c>
      <c r="J33" t="str">
        <f t="shared" si="10"/>
        <v>4.1</v>
      </c>
      <c r="L33">
        <f t="shared" si="0"/>
        <v>4</v>
      </c>
      <c r="M33">
        <f t="shared" ref="M33:S54" si="41">FIND(",",$A33,L33+1)</f>
        <v>10</v>
      </c>
      <c r="N33">
        <f t="shared" si="41"/>
        <v>17</v>
      </c>
      <c r="O33">
        <f t="shared" si="41"/>
        <v>20</v>
      </c>
      <c r="P33">
        <f t="shared" si="41"/>
        <v>40</v>
      </c>
      <c r="Q33">
        <f t="shared" si="41"/>
        <v>52</v>
      </c>
      <c r="R33">
        <f t="shared" si="41"/>
        <v>65</v>
      </c>
      <c r="S33">
        <f t="shared" si="41"/>
        <v>72</v>
      </c>
    </row>
    <row r="34" spans="1:19">
      <c r="A34" t="s">
        <v>332</v>
      </c>
      <c r="B34" t="str">
        <f t="shared" si="2"/>
        <v>342</v>
      </c>
      <c r="C34" t="str">
        <f t="shared" si="3"/>
        <v>Magneta</v>
      </c>
      <c r="D34" t="str">
        <f t="shared" si="4"/>
        <v>At Sea</v>
      </c>
      <c r="E34" t="str">
        <f t="shared" si="5"/>
        <v>1B</v>
      </c>
      <c r="F34" t="str">
        <f t="shared" si="6"/>
        <v>12/11/2018 12:00:08</v>
      </c>
      <c r="G34" t="str">
        <f t="shared" si="7"/>
        <v>26° 13.6' N</v>
      </c>
      <c r="H34" t="str">
        <f t="shared" si="8"/>
        <v>015° 36.0' W</v>
      </c>
      <c r="I34" t="str">
        <f t="shared" si="9"/>
        <v>766.19</v>
      </c>
      <c r="J34" t="str">
        <f t="shared" si="10"/>
        <v>4.4</v>
      </c>
      <c r="L34">
        <f t="shared" si="0"/>
        <v>4</v>
      </c>
      <c r="M34">
        <f t="shared" ref="M34:S54" si="42">FIND(",",$A34,L34+1)</f>
        <v>12</v>
      </c>
      <c r="N34">
        <f t="shared" si="42"/>
        <v>19</v>
      </c>
      <c r="O34">
        <f t="shared" si="42"/>
        <v>22</v>
      </c>
      <c r="P34">
        <f t="shared" si="42"/>
        <v>42</v>
      </c>
      <c r="Q34">
        <f t="shared" si="42"/>
        <v>54</v>
      </c>
      <c r="R34">
        <f t="shared" si="42"/>
        <v>67</v>
      </c>
      <c r="S34">
        <f t="shared" si="42"/>
        <v>74</v>
      </c>
    </row>
    <row r="35" spans="1:19">
      <c r="A35" t="s">
        <v>333</v>
      </c>
      <c r="B35" t="str">
        <f t="shared" si="2"/>
        <v>350</v>
      </c>
      <c r="C35" t="str">
        <f t="shared" si="3"/>
        <v>Magnetic Attraction</v>
      </c>
      <c r="D35" t="str">
        <f t="shared" si="4"/>
        <v>At Sea</v>
      </c>
      <c r="E35" t="str">
        <f t="shared" si="5"/>
        <v>1C</v>
      </c>
      <c r="F35" t="str">
        <f t="shared" si="6"/>
        <v>12/11/2018 12:00:04</v>
      </c>
      <c r="G35" t="str">
        <f t="shared" si="7"/>
        <v>26° 38.1' N</v>
      </c>
      <c r="H35" t="str">
        <f t="shared" si="8"/>
        <v>015° 25.6' W</v>
      </c>
      <c r="I35" t="str">
        <f t="shared" si="9"/>
        <v>790.16</v>
      </c>
      <c r="J35" t="str">
        <f t="shared" si="10"/>
        <v>3.3</v>
      </c>
      <c r="L35">
        <f t="shared" si="0"/>
        <v>4</v>
      </c>
      <c r="M35">
        <f t="shared" ref="M35:S54" si="43">FIND(",",$A35,L35+1)</f>
        <v>24</v>
      </c>
      <c r="N35">
        <f t="shared" si="43"/>
        <v>31</v>
      </c>
      <c r="O35">
        <f t="shared" si="43"/>
        <v>34</v>
      </c>
      <c r="P35">
        <f t="shared" si="43"/>
        <v>54</v>
      </c>
      <c r="Q35">
        <f t="shared" si="43"/>
        <v>66</v>
      </c>
      <c r="R35">
        <f t="shared" si="43"/>
        <v>79</v>
      </c>
      <c r="S35">
        <f t="shared" si="43"/>
        <v>86</v>
      </c>
    </row>
    <row r="36" spans="1:19">
      <c r="A36" t="s">
        <v>334</v>
      </c>
      <c r="B36" t="str">
        <f t="shared" si="2"/>
        <v>368</v>
      </c>
      <c r="C36" t="str">
        <f t="shared" si="3"/>
        <v>Malisa</v>
      </c>
      <c r="D36" t="str">
        <f t="shared" si="4"/>
        <v>At Sea</v>
      </c>
      <c r="E36" t="str">
        <f t="shared" si="5"/>
        <v>1B</v>
      </c>
      <c r="F36" t="str">
        <f t="shared" si="6"/>
        <v>12/11/2018 12:00:07</v>
      </c>
      <c r="G36" t="str">
        <f t="shared" si="7"/>
        <v>26° 05.0' N</v>
      </c>
      <c r="H36" t="str">
        <f t="shared" si="8"/>
        <v>015° 59.0' W</v>
      </c>
      <c r="I36" t="str">
        <f t="shared" si="9"/>
        <v>745.58</v>
      </c>
      <c r="J36" t="str">
        <f t="shared" si="10"/>
        <v>5.6</v>
      </c>
      <c r="L36">
        <f t="shared" si="0"/>
        <v>4</v>
      </c>
      <c r="M36">
        <f t="shared" ref="M36:S54" si="44">FIND(",",$A36,L36+1)</f>
        <v>11</v>
      </c>
      <c r="N36">
        <f t="shared" si="44"/>
        <v>18</v>
      </c>
      <c r="O36">
        <f t="shared" si="44"/>
        <v>21</v>
      </c>
      <c r="P36">
        <f t="shared" si="44"/>
        <v>41</v>
      </c>
      <c r="Q36">
        <f t="shared" si="44"/>
        <v>53</v>
      </c>
      <c r="R36">
        <f t="shared" si="44"/>
        <v>66</v>
      </c>
      <c r="S36">
        <f t="shared" si="44"/>
        <v>73</v>
      </c>
    </row>
    <row r="37" spans="1:19">
      <c r="A37" t="s">
        <v>335</v>
      </c>
      <c r="B37" t="str">
        <f t="shared" si="2"/>
        <v>339</v>
      </c>
      <c r="C37" t="str">
        <f t="shared" si="3"/>
        <v>Mamosa</v>
      </c>
      <c r="D37" t="str">
        <f t="shared" si="4"/>
        <v>At Sea</v>
      </c>
      <c r="E37" t="str">
        <f t="shared" si="5"/>
        <v>1A</v>
      </c>
      <c r="F37" t="str">
        <f t="shared" si="6"/>
        <v>12/11/2018 12:00:04</v>
      </c>
      <c r="G37" t="str">
        <f t="shared" si="7"/>
        <v>26° 18.5' N</v>
      </c>
      <c r="H37" t="str">
        <f t="shared" si="8"/>
        <v>016° 00.1' W</v>
      </c>
      <c r="I37" t="str">
        <f t="shared" si="9"/>
        <v>754.6</v>
      </c>
      <c r="J37" t="str">
        <f t="shared" si="10"/>
        <v>5.3</v>
      </c>
      <c r="L37">
        <f t="shared" si="0"/>
        <v>4</v>
      </c>
      <c r="M37">
        <f t="shared" ref="M37:S54" si="45">FIND(",",$A37,L37+1)</f>
        <v>11</v>
      </c>
      <c r="N37">
        <f t="shared" si="45"/>
        <v>18</v>
      </c>
      <c r="O37">
        <f t="shared" si="45"/>
        <v>21</v>
      </c>
      <c r="P37">
        <f t="shared" si="45"/>
        <v>41</v>
      </c>
      <c r="Q37">
        <f t="shared" si="45"/>
        <v>53</v>
      </c>
      <c r="R37">
        <f t="shared" si="45"/>
        <v>66</v>
      </c>
      <c r="S37">
        <f t="shared" si="45"/>
        <v>72</v>
      </c>
    </row>
    <row r="38" spans="1:19">
      <c r="A38" t="s">
        <v>336</v>
      </c>
      <c r="B38" t="str">
        <f t="shared" si="2"/>
        <v>323</v>
      </c>
      <c r="C38" t="str">
        <f t="shared" si="3"/>
        <v>Mango</v>
      </c>
      <c r="D38" t="str">
        <f t="shared" si="4"/>
        <v>At Sea</v>
      </c>
      <c r="E38" t="str">
        <f t="shared" si="5"/>
        <v>4A</v>
      </c>
      <c r="F38" t="str">
        <f t="shared" si="6"/>
        <v>12/11/2018 12:00:01</v>
      </c>
      <c r="G38" t="str">
        <f t="shared" si="7"/>
        <v>26° 20.3' N</v>
      </c>
      <c r="H38" t="str">
        <f t="shared" si="8"/>
        <v>015° 45.2' W</v>
      </c>
      <c r="I38" t="str">
        <f t="shared" si="9"/>
        <v>765.16</v>
      </c>
      <c r="J38" t="str">
        <f t="shared" si="10"/>
        <v>4.8</v>
      </c>
      <c r="L38">
        <f t="shared" si="0"/>
        <v>4</v>
      </c>
      <c r="M38">
        <f t="shared" ref="M38:S54" si="46">FIND(",",$A38,L38+1)</f>
        <v>10</v>
      </c>
      <c r="N38">
        <f t="shared" si="46"/>
        <v>17</v>
      </c>
      <c r="O38">
        <f t="shared" si="46"/>
        <v>20</v>
      </c>
      <c r="P38">
        <f t="shared" si="46"/>
        <v>40</v>
      </c>
      <c r="Q38">
        <f t="shared" si="46"/>
        <v>52</v>
      </c>
      <c r="R38">
        <f t="shared" si="46"/>
        <v>65</v>
      </c>
      <c r="S38">
        <f t="shared" si="46"/>
        <v>72</v>
      </c>
    </row>
    <row r="39" spans="1:19">
      <c r="A39" t="s">
        <v>337</v>
      </c>
      <c r="B39" t="str">
        <f t="shared" si="2"/>
        <v>313</v>
      </c>
      <c r="C39" t="str">
        <f t="shared" si="3"/>
        <v>Manihi</v>
      </c>
      <c r="D39" t="str">
        <f t="shared" si="4"/>
        <v>At Sea</v>
      </c>
      <c r="E39" t="str">
        <f t="shared" si="5"/>
        <v>1A</v>
      </c>
      <c r="F39" t="str">
        <f t="shared" si="6"/>
        <v>12/11/2018 12:00:04</v>
      </c>
      <c r="G39" t="str">
        <f t="shared" si="7"/>
        <v>26° 09.3' N</v>
      </c>
      <c r="H39" t="str">
        <f t="shared" si="8"/>
        <v>016° 01.6' W</v>
      </c>
      <c r="I39" t="str">
        <f t="shared" si="9"/>
        <v>747.05</v>
      </c>
      <c r="J39" t="str">
        <f t="shared" si="10"/>
        <v>5.3</v>
      </c>
      <c r="L39">
        <f t="shared" si="0"/>
        <v>4</v>
      </c>
      <c r="M39">
        <f t="shared" ref="M39:S54" si="47">FIND(",",$A39,L39+1)</f>
        <v>11</v>
      </c>
      <c r="N39">
        <f t="shared" si="47"/>
        <v>18</v>
      </c>
      <c r="O39">
        <f t="shared" si="47"/>
        <v>21</v>
      </c>
      <c r="P39">
        <f t="shared" si="47"/>
        <v>41</v>
      </c>
      <c r="Q39">
        <f t="shared" si="47"/>
        <v>53</v>
      </c>
      <c r="R39">
        <f t="shared" si="47"/>
        <v>66</v>
      </c>
      <c r="S39">
        <f t="shared" si="47"/>
        <v>73</v>
      </c>
    </row>
    <row r="40" spans="1:19">
      <c r="A40" t="s">
        <v>338</v>
      </c>
      <c r="B40" t="str">
        <f t="shared" si="2"/>
        <v>361</v>
      </c>
      <c r="C40" t="str">
        <f t="shared" si="3"/>
        <v>Marlin</v>
      </c>
      <c r="D40" t="str">
        <f t="shared" si="4"/>
        <v>At Sea</v>
      </c>
      <c r="E40" t="str">
        <f t="shared" si="5"/>
        <v>4A</v>
      </c>
      <c r="F40" t="str">
        <f t="shared" si="6"/>
        <v>12/11/2018 12:00:00</v>
      </c>
      <c r="G40" t="str">
        <f t="shared" si="7"/>
        <v>26° 30.9' N</v>
      </c>
      <c r="H40" t="str">
        <f t="shared" si="8"/>
        <v>015° 58.5' W</v>
      </c>
      <c r="I40" t="str">
        <f t="shared" si="9"/>
        <v>764.61</v>
      </c>
      <c r="J40" t="str">
        <f t="shared" si="10"/>
        <v>4.3</v>
      </c>
      <c r="L40">
        <f t="shared" si="0"/>
        <v>4</v>
      </c>
      <c r="M40">
        <f t="shared" ref="M40:S54" si="48">FIND(",",$A40,L40+1)</f>
        <v>11</v>
      </c>
      <c r="N40">
        <f t="shared" si="48"/>
        <v>18</v>
      </c>
      <c r="O40">
        <f t="shared" si="48"/>
        <v>21</v>
      </c>
      <c r="P40">
        <f t="shared" si="48"/>
        <v>41</v>
      </c>
      <c r="Q40">
        <f t="shared" si="48"/>
        <v>53</v>
      </c>
      <c r="R40">
        <f t="shared" si="48"/>
        <v>66</v>
      </c>
      <c r="S40">
        <f t="shared" si="48"/>
        <v>73</v>
      </c>
    </row>
    <row r="41" spans="1:19">
      <c r="A41" t="s">
        <v>339</v>
      </c>
      <c r="B41" t="str">
        <f t="shared" si="2"/>
        <v>332</v>
      </c>
      <c r="C41" t="str">
        <f t="shared" si="3"/>
        <v>Milla of Falmouth</v>
      </c>
      <c r="D41" t="str">
        <f t="shared" si="4"/>
        <v>At Sea</v>
      </c>
      <c r="E41" t="str">
        <f t="shared" si="5"/>
        <v>1A</v>
      </c>
      <c r="F41" t="str">
        <f t="shared" si="6"/>
        <v>12/11/2018 12:00:05</v>
      </c>
      <c r="G41" t="str">
        <f t="shared" si="7"/>
        <v>25° 57.0' N</v>
      </c>
      <c r="H41" t="str">
        <f t="shared" si="8"/>
        <v>015° 06.9' W</v>
      </c>
      <c r="I41" t="str">
        <f t="shared" si="9"/>
        <v>773.57</v>
      </c>
      <c r="J41" t="str">
        <f t="shared" si="10"/>
        <v>4.4</v>
      </c>
      <c r="L41">
        <f t="shared" si="0"/>
        <v>4</v>
      </c>
      <c r="M41">
        <f t="shared" ref="M41:S54" si="49">FIND(",",$A41,L41+1)</f>
        <v>22</v>
      </c>
      <c r="N41">
        <f t="shared" si="49"/>
        <v>29</v>
      </c>
      <c r="O41">
        <f t="shared" si="49"/>
        <v>32</v>
      </c>
      <c r="P41">
        <f t="shared" si="49"/>
        <v>52</v>
      </c>
      <c r="Q41">
        <f t="shared" si="49"/>
        <v>64</v>
      </c>
      <c r="R41">
        <f t="shared" si="49"/>
        <v>77</v>
      </c>
      <c r="S41">
        <f t="shared" si="49"/>
        <v>84</v>
      </c>
    </row>
    <row r="42" spans="1:19">
      <c r="A42" t="s">
        <v>340</v>
      </c>
      <c r="B42" t="str">
        <f t="shared" si="2"/>
        <v>363</v>
      </c>
      <c r="C42" t="str">
        <f t="shared" si="3"/>
        <v>Mo Chara</v>
      </c>
      <c r="D42" t="str">
        <f t="shared" si="4"/>
        <v>At Sea</v>
      </c>
      <c r="E42" t="str">
        <f t="shared" si="5"/>
        <v>1C</v>
      </c>
      <c r="F42" t="str">
        <f t="shared" si="6"/>
        <v>12/11/2018 12:00:04</v>
      </c>
      <c r="G42" t="str">
        <f t="shared" si="7"/>
        <v>26° 24.6' N</v>
      </c>
      <c r="H42" t="str">
        <f t="shared" si="8"/>
        <v>016° 08.5' W</v>
      </c>
      <c r="I42" t="str">
        <f t="shared" si="9"/>
        <v>753.91</v>
      </c>
      <c r="J42" t="str">
        <f t="shared" si="10"/>
        <v>5.4</v>
      </c>
      <c r="L42">
        <f t="shared" si="0"/>
        <v>4</v>
      </c>
      <c r="M42">
        <f t="shared" ref="M42:S54" si="50">FIND(",",$A42,L42+1)</f>
        <v>13</v>
      </c>
      <c r="N42">
        <f t="shared" si="50"/>
        <v>20</v>
      </c>
      <c r="O42">
        <f t="shared" si="50"/>
        <v>23</v>
      </c>
      <c r="P42">
        <f t="shared" si="50"/>
        <v>43</v>
      </c>
      <c r="Q42">
        <f t="shared" si="50"/>
        <v>55</v>
      </c>
      <c r="R42">
        <f t="shared" si="50"/>
        <v>68</v>
      </c>
      <c r="S42">
        <f t="shared" si="50"/>
        <v>75</v>
      </c>
    </row>
    <row r="43" spans="1:19">
      <c r="A43" t="s">
        <v>341</v>
      </c>
      <c r="B43" t="str">
        <f t="shared" si="2"/>
        <v>308</v>
      </c>
      <c r="C43" t="str">
        <f t="shared" si="3"/>
        <v>Moana</v>
      </c>
      <c r="D43" t="str">
        <f t="shared" si="4"/>
        <v>At Sea</v>
      </c>
      <c r="E43" t="str">
        <f t="shared" si="5"/>
        <v>1A</v>
      </c>
      <c r="F43" t="str">
        <f t="shared" si="6"/>
        <v>12/11/2018 12:00:05</v>
      </c>
      <c r="G43" t="str">
        <f t="shared" si="7"/>
        <v>26° 09.4' N</v>
      </c>
      <c r="H43" t="str">
        <f t="shared" si="8"/>
        <v>015° 38.0' W</v>
      </c>
      <c r="I43" t="str">
        <f t="shared" si="9"/>
        <v>761.94</v>
      </c>
      <c r="J43" t="str">
        <f t="shared" si="10"/>
        <v>4.9</v>
      </c>
      <c r="L43">
        <f t="shared" si="0"/>
        <v>4</v>
      </c>
      <c r="M43">
        <f t="shared" ref="M43:S54" si="51">FIND(",",$A43,L43+1)</f>
        <v>10</v>
      </c>
      <c r="N43">
        <f t="shared" si="51"/>
        <v>17</v>
      </c>
      <c r="O43">
        <f t="shared" si="51"/>
        <v>20</v>
      </c>
      <c r="P43">
        <f t="shared" si="51"/>
        <v>40</v>
      </c>
      <c r="Q43">
        <f t="shared" si="51"/>
        <v>52</v>
      </c>
      <c r="R43">
        <f t="shared" si="51"/>
        <v>65</v>
      </c>
      <c r="S43">
        <f t="shared" si="51"/>
        <v>72</v>
      </c>
    </row>
    <row r="44" spans="1:19">
      <c r="A44" t="s">
        <v>342</v>
      </c>
      <c r="B44" t="str">
        <f t="shared" si="2"/>
        <v>307</v>
      </c>
      <c r="C44" t="str">
        <f t="shared" si="3"/>
        <v>Mon Ami of Sweden</v>
      </c>
      <c r="D44" t="str">
        <f t="shared" si="4"/>
        <v>At Sea</v>
      </c>
      <c r="E44" t="str">
        <f t="shared" si="5"/>
        <v>1A</v>
      </c>
      <c r="F44" t="str">
        <f t="shared" si="6"/>
        <v>12/11/2018 12:00:05</v>
      </c>
      <c r="G44" t="str">
        <f t="shared" si="7"/>
        <v>26° 26.3' N</v>
      </c>
      <c r="H44" t="str">
        <f t="shared" si="8"/>
        <v>015° 19.5' W</v>
      </c>
      <c r="I44" t="str">
        <f t="shared" si="9"/>
        <v>785.65</v>
      </c>
      <c r="J44" t="str">
        <f t="shared" si="10"/>
        <v>3.6</v>
      </c>
      <c r="L44">
        <f t="shared" si="0"/>
        <v>4</v>
      </c>
      <c r="M44">
        <f t="shared" ref="M44:S54" si="52">FIND(",",$A44,L44+1)</f>
        <v>22</v>
      </c>
      <c r="N44">
        <f t="shared" si="52"/>
        <v>29</v>
      </c>
      <c r="O44">
        <f t="shared" si="52"/>
        <v>32</v>
      </c>
      <c r="P44">
        <f t="shared" si="52"/>
        <v>52</v>
      </c>
      <c r="Q44">
        <f t="shared" si="52"/>
        <v>64</v>
      </c>
      <c r="R44">
        <f t="shared" si="52"/>
        <v>77</v>
      </c>
      <c r="S44">
        <f t="shared" si="52"/>
        <v>84</v>
      </c>
    </row>
    <row r="45" spans="1:19">
      <c r="A45" t="s">
        <v>343</v>
      </c>
      <c r="B45" t="str">
        <f t="shared" si="2"/>
        <v>351</v>
      </c>
      <c r="C45" t="str">
        <f t="shared" si="3"/>
        <v>Mon Reve</v>
      </c>
      <c r="D45" t="str">
        <f t="shared" si="4"/>
        <v>At Sea</v>
      </c>
      <c r="E45" t="str">
        <f t="shared" si="5"/>
        <v>4A</v>
      </c>
      <c r="F45" t="str">
        <f t="shared" si="6"/>
        <v>12/11/2018 12:00:00</v>
      </c>
      <c r="G45" t="str">
        <f t="shared" si="7"/>
        <v>26° 25.8' N</v>
      </c>
      <c r="H45" t="str">
        <f t="shared" si="8"/>
        <v>016° 14.9' W</v>
      </c>
      <c r="I45" t="str">
        <f t="shared" si="9"/>
        <v>750.94</v>
      </c>
      <c r="J45" t="str">
        <f t="shared" si="10"/>
        <v>5.0</v>
      </c>
      <c r="L45">
        <f t="shared" si="0"/>
        <v>4</v>
      </c>
      <c r="M45">
        <f t="shared" ref="M45:S54" si="53">FIND(",",$A45,L45+1)</f>
        <v>13</v>
      </c>
      <c r="N45">
        <f t="shared" si="53"/>
        <v>20</v>
      </c>
      <c r="O45">
        <f t="shared" si="53"/>
        <v>23</v>
      </c>
      <c r="P45">
        <f t="shared" si="53"/>
        <v>43</v>
      </c>
      <c r="Q45">
        <f t="shared" si="53"/>
        <v>55</v>
      </c>
      <c r="R45">
        <f t="shared" si="53"/>
        <v>68</v>
      </c>
      <c r="S45">
        <f t="shared" si="53"/>
        <v>75</v>
      </c>
    </row>
    <row r="46" spans="1:19">
      <c r="A46" t="s">
        <v>344</v>
      </c>
      <c r="B46" t="str">
        <f t="shared" si="2"/>
        <v>302</v>
      </c>
      <c r="C46" t="str">
        <f t="shared" si="3"/>
        <v>Nika</v>
      </c>
      <c r="D46" t="str">
        <f t="shared" si="4"/>
        <v>At Sea</v>
      </c>
      <c r="E46" t="str">
        <f t="shared" si="5"/>
        <v>1A</v>
      </c>
      <c r="F46" t="str">
        <f t="shared" si="6"/>
        <v>12/11/2018 12:00:04</v>
      </c>
      <c r="G46" t="str">
        <f t="shared" si="7"/>
        <v>25° 40.3' N</v>
      </c>
      <c r="H46" t="str">
        <f t="shared" si="8"/>
        <v>015° 50.0' W</v>
      </c>
      <c r="I46" t="str">
        <f t="shared" si="9"/>
        <v>733.88</v>
      </c>
      <c r="J46" t="str">
        <f t="shared" si="10"/>
        <v>6.2</v>
      </c>
      <c r="L46">
        <f t="shared" si="0"/>
        <v>4</v>
      </c>
      <c r="M46">
        <f t="shared" ref="M46:S54" si="54">FIND(",",$A46,L46+1)</f>
        <v>9</v>
      </c>
      <c r="N46">
        <f t="shared" si="54"/>
        <v>16</v>
      </c>
      <c r="O46">
        <f t="shared" si="54"/>
        <v>19</v>
      </c>
      <c r="P46">
        <f t="shared" si="54"/>
        <v>39</v>
      </c>
      <c r="Q46">
        <f t="shared" si="54"/>
        <v>51</v>
      </c>
      <c r="R46">
        <f t="shared" si="54"/>
        <v>64</v>
      </c>
      <c r="S46">
        <f t="shared" si="54"/>
        <v>71</v>
      </c>
    </row>
    <row r="47" spans="1:19">
      <c r="A47" t="s">
        <v>345</v>
      </c>
      <c r="B47" t="str">
        <f t="shared" si="2"/>
        <v>303</v>
      </c>
      <c r="C47" t="str">
        <f t="shared" si="3"/>
        <v>Nikitoo</v>
      </c>
      <c r="D47" t="str">
        <f t="shared" si="4"/>
        <v>At Sea</v>
      </c>
      <c r="E47" t="str">
        <f t="shared" si="5"/>
        <v>1A</v>
      </c>
      <c r="F47" t="str">
        <f t="shared" si="6"/>
        <v>12/11/2018 12:00:00</v>
      </c>
      <c r="G47" t="str">
        <f t="shared" si="7"/>
        <v>26° 00.1' N</v>
      </c>
      <c r="H47" t="str">
        <f t="shared" si="8"/>
        <v>015° 24.5' W</v>
      </c>
      <c r="I47" t="str">
        <f t="shared" si="9"/>
        <v>764.19</v>
      </c>
      <c r="J47" t="str">
        <f t="shared" si="10"/>
        <v>4.7</v>
      </c>
      <c r="L47">
        <f t="shared" si="0"/>
        <v>4</v>
      </c>
      <c r="M47">
        <f t="shared" ref="M47:S54" si="55">FIND(",",$A47,L47+1)</f>
        <v>12</v>
      </c>
      <c r="N47">
        <f t="shared" si="55"/>
        <v>19</v>
      </c>
      <c r="O47">
        <f t="shared" si="55"/>
        <v>22</v>
      </c>
      <c r="P47">
        <f t="shared" si="55"/>
        <v>42</v>
      </c>
      <c r="Q47">
        <f t="shared" si="55"/>
        <v>54</v>
      </c>
      <c r="R47">
        <f t="shared" si="55"/>
        <v>67</v>
      </c>
      <c r="S47">
        <f t="shared" si="55"/>
        <v>74</v>
      </c>
    </row>
    <row r="48" spans="1:19">
      <c r="A48" t="s">
        <v>300</v>
      </c>
      <c r="B48" t="str">
        <f t="shared" si="2"/>
        <v>338</v>
      </c>
      <c r="C48" t="str">
        <f t="shared" si="3"/>
        <v>Offbeat</v>
      </c>
      <c r="D48" t="str">
        <f t="shared" si="4"/>
        <v>At Sea</v>
      </c>
      <c r="E48" t="str">
        <f t="shared" si="5"/>
        <v>4A</v>
      </c>
      <c r="F48" t="str">
        <f t="shared" si="6"/>
        <v>12/11/2018 12:00:22</v>
      </c>
      <c r="G48" t="str">
        <f t="shared" si="7"/>
        <v>26° 12.6' N</v>
      </c>
      <c r="H48" t="str">
        <f t="shared" si="8"/>
        <v>016° 18.4' W</v>
      </c>
      <c r="I48" t="str">
        <f t="shared" si="9"/>
        <v>739.14</v>
      </c>
      <c r="J48" t="str">
        <f t="shared" si="10"/>
        <v>5.2</v>
      </c>
      <c r="L48">
        <f t="shared" si="0"/>
        <v>4</v>
      </c>
      <c r="M48">
        <f t="shared" ref="M48:S54" si="56">FIND(",",$A48,L48+1)</f>
        <v>12</v>
      </c>
      <c r="N48">
        <f t="shared" si="56"/>
        <v>19</v>
      </c>
      <c r="O48">
        <f t="shared" si="56"/>
        <v>22</v>
      </c>
      <c r="P48">
        <f t="shared" si="56"/>
        <v>42</v>
      </c>
      <c r="Q48">
        <f t="shared" si="56"/>
        <v>54</v>
      </c>
      <c r="R48">
        <f t="shared" si="56"/>
        <v>67</v>
      </c>
      <c r="S48">
        <f t="shared" si="56"/>
        <v>74</v>
      </c>
    </row>
    <row r="49" spans="1:19">
      <c r="A49" t="s">
        <v>301</v>
      </c>
      <c r="B49" t="str">
        <f t="shared" si="2"/>
        <v>359</v>
      </c>
      <c r="C49" t="str">
        <f t="shared" si="3"/>
        <v>Orion</v>
      </c>
      <c r="D49" t="str">
        <f t="shared" si="4"/>
        <v>At Sea</v>
      </c>
      <c r="E49" t="str">
        <f t="shared" si="5"/>
        <v>1C</v>
      </c>
      <c r="F49" t="str">
        <f t="shared" si="6"/>
        <v>12/11/2018 12:00:02</v>
      </c>
      <c r="G49" t="str">
        <f t="shared" si="7"/>
        <v>26° 29.3' N</v>
      </c>
      <c r="H49" t="str">
        <f t="shared" si="8"/>
        <v>016° 32.5' W</v>
      </c>
      <c r="I49" t="str">
        <f t="shared" si="9"/>
        <v>743.16</v>
      </c>
      <c r="J49" t="str">
        <f t="shared" si="10"/>
        <v>5.7</v>
      </c>
      <c r="L49">
        <f t="shared" si="0"/>
        <v>4</v>
      </c>
      <c r="M49">
        <f t="shared" ref="M49:S54" si="57">FIND(",",$A49,L49+1)</f>
        <v>10</v>
      </c>
      <c r="N49">
        <f t="shared" si="57"/>
        <v>17</v>
      </c>
      <c r="O49">
        <f t="shared" si="57"/>
        <v>20</v>
      </c>
      <c r="P49">
        <f t="shared" si="57"/>
        <v>40</v>
      </c>
      <c r="Q49">
        <f t="shared" si="57"/>
        <v>52</v>
      </c>
      <c r="R49">
        <f t="shared" si="57"/>
        <v>65</v>
      </c>
      <c r="S49">
        <f t="shared" si="57"/>
        <v>72</v>
      </c>
    </row>
    <row r="50" spans="1:19">
      <c r="A50" t="s">
        <v>302</v>
      </c>
      <c r="B50" t="str">
        <f t="shared" si="2"/>
        <v>343</v>
      </c>
      <c r="C50" t="str">
        <f t="shared" si="3"/>
        <v>Oxidiana</v>
      </c>
      <c r="D50" t="str">
        <f t="shared" si="4"/>
        <v>At Sea</v>
      </c>
      <c r="E50" t="str">
        <f t="shared" si="5"/>
        <v>1A</v>
      </c>
      <c r="F50" t="str">
        <f t="shared" si="6"/>
        <v>12/11/2018 12:00:04</v>
      </c>
      <c r="G50" t="str">
        <f t="shared" si="7"/>
        <v>25° 57.9' N</v>
      </c>
      <c r="H50" t="str">
        <f t="shared" si="8"/>
        <v>015° 40.0' W</v>
      </c>
      <c r="I50" t="str">
        <f t="shared" si="9"/>
        <v>752.56</v>
      </c>
      <c r="J50" t="str">
        <f t="shared" si="10"/>
        <v>5.3</v>
      </c>
      <c r="L50">
        <f t="shared" si="0"/>
        <v>4</v>
      </c>
      <c r="M50">
        <f t="shared" ref="M50:S54" si="58">FIND(",",$A50,L50+1)</f>
        <v>13</v>
      </c>
      <c r="N50">
        <f t="shared" si="58"/>
        <v>20</v>
      </c>
      <c r="O50">
        <f t="shared" si="58"/>
        <v>23</v>
      </c>
      <c r="P50">
        <f t="shared" si="58"/>
        <v>43</v>
      </c>
      <c r="Q50">
        <f t="shared" si="58"/>
        <v>55</v>
      </c>
      <c r="R50">
        <f t="shared" si="58"/>
        <v>68</v>
      </c>
      <c r="S50">
        <f t="shared" si="58"/>
        <v>75</v>
      </c>
    </row>
    <row r="51" spans="1:19">
      <c r="A51" t="s">
        <v>303</v>
      </c>
      <c r="B51" t="str">
        <f t="shared" si="2"/>
        <v>352</v>
      </c>
      <c r="C51" t="str">
        <f t="shared" si="3"/>
        <v>Passat II</v>
      </c>
      <c r="D51" t="str">
        <f t="shared" si="4"/>
        <v>At Sea</v>
      </c>
      <c r="E51" t="str">
        <f t="shared" si="5"/>
        <v>4A</v>
      </c>
      <c r="F51" t="str">
        <f t="shared" si="6"/>
        <v>12/11/2018 12:00:00</v>
      </c>
      <c r="G51" t="str">
        <f t="shared" si="7"/>
        <v>26° 03.3' N</v>
      </c>
      <c r="H51" t="str">
        <f t="shared" si="8"/>
        <v>015° 58.8' W</v>
      </c>
      <c r="I51" t="str">
        <f t="shared" si="9"/>
        <v>744.46</v>
      </c>
      <c r="J51" t="str">
        <f t="shared" si="10"/>
        <v>4.9</v>
      </c>
      <c r="L51">
        <f t="shared" si="0"/>
        <v>4</v>
      </c>
      <c r="M51">
        <f t="shared" ref="M51:S54" si="59">FIND(",",$A51,L51+1)</f>
        <v>14</v>
      </c>
      <c r="N51">
        <f t="shared" si="59"/>
        <v>21</v>
      </c>
      <c r="O51">
        <f t="shared" si="59"/>
        <v>24</v>
      </c>
      <c r="P51">
        <f t="shared" si="59"/>
        <v>44</v>
      </c>
      <c r="Q51">
        <f t="shared" si="59"/>
        <v>56</v>
      </c>
      <c r="R51">
        <f t="shared" si="59"/>
        <v>69</v>
      </c>
      <c r="S51">
        <f t="shared" si="59"/>
        <v>76</v>
      </c>
    </row>
    <row r="52" spans="1:19">
      <c r="A52" t="s">
        <v>304</v>
      </c>
      <c r="B52" t="str">
        <f t="shared" si="2"/>
        <v>341</v>
      </c>
      <c r="C52" t="str">
        <f t="shared" si="3"/>
        <v>Per Sempre</v>
      </c>
      <c r="D52" t="str">
        <f t="shared" si="4"/>
        <v>At Sea</v>
      </c>
      <c r="E52" t="str">
        <f t="shared" si="5"/>
        <v>1A</v>
      </c>
      <c r="F52" t="str">
        <f t="shared" si="6"/>
        <v>12/11/2018 12:00:04</v>
      </c>
      <c r="G52" t="str">
        <f t="shared" si="7"/>
        <v>26° 44.5' N</v>
      </c>
      <c r="H52" t="str">
        <f t="shared" si="8"/>
        <v>016° 12.6' W</v>
      </c>
      <c r="I52" t="str">
        <f t="shared" si="9"/>
        <v>766.31</v>
      </c>
      <c r="J52" t="str">
        <f t="shared" si="10"/>
        <v>4.6</v>
      </c>
      <c r="L52">
        <f t="shared" si="0"/>
        <v>4</v>
      </c>
      <c r="M52">
        <f t="shared" ref="M52:S54" si="60">FIND(",",$A52,L52+1)</f>
        <v>15</v>
      </c>
      <c r="N52">
        <f t="shared" si="60"/>
        <v>22</v>
      </c>
      <c r="O52">
        <f t="shared" si="60"/>
        <v>25</v>
      </c>
      <c r="P52">
        <f t="shared" si="60"/>
        <v>45</v>
      </c>
      <c r="Q52">
        <f t="shared" si="60"/>
        <v>57</v>
      </c>
      <c r="R52">
        <f t="shared" si="60"/>
        <v>70</v>
      </c>
      <c r="S52">
        <f t="shared" si="60"/>
        <v>77</v>
      </c>
    </row>
    <row r="53" spans="1:19">
      <c r="A53" t="s">
        <v>305</v>
      </c>
      <c r="B53" t="str">
        <f t="shared" si="2"/>
        <v>364</v>
      </c>
      <c r="C53" t="str">
        <f t="shared" si="3"/>
        <v>Por Que No</v>
      </c>
      <c r="D53" t="str">
        <f t="shared" si="4"/>
        <v>At Sea</v>
      </c>
      <c r="E53" t="str">
        <f t="shared" si="5"/>
        <v>1C</v>
      </c>
      <c r="F53" t="str">
        <f t="shared" si="6"/>
        <v>12/11/2018 12:00:05</v>
      </c>
      <c r="G53" t="str">
        <f t="shared" si="7"/>
        <v>26° 43.5' N</v>
      </c>
      <c r="H53" t="str">
        <f t="shared" si="8"/>
        <v>016° 14.7' W</v>
      </c>
      <c r="I53" t="str">
        <f t="shared" si="9"/>
        <v>764.27</v>
      </c>
      <c r="J53" t="str">
        <f t="shared" si="10"/>
        <v>4.3</v>
      </c>
      <c r="L53">
        <f t="shared" si="0"/>
        <v>4</v>
      </c>
      <c r="M53">
        <f t="shared" ref="M53:S54" si="61">FIND(",",$A53,L53+1)</f>
        <v>15</v>
      </c>
      <c r="N53">
        <f t="shared" si="61"/>
        <v>22</v>
      </c>
      <c r="O53">
        <f t="shared" si="61"/>
        <v>25</v>
      </c>
      <c r="P53">
        <f t="shared" si="61"/>
        <v>45</v>
      </c>
      <c r="Q53">
        <f t="shared" si="61"/>
        <v>57</v>
      </c>
      <c r="R53">
        <f t="shared" si="61"/>
        <v>70</v>
      </c>
      <c r="S53">
        <f t="shared" si="61"/>
        <v>77</v>
      </c>
    </row>
    <row r="54" spans="1:19">
      <c r="A54" t="s">
        <v>306</v>
      </c>
      <c r="B54" t="str">
        <f t="shared" si="2"/>
        <v>325</v>
      </c>
      <c r="C54" t="str">
        <f t="shared" si="3"/>
        <v>Porto Salgado</v>
      </c>
      <c r="D54" t="str">
        <f t="shared" si="4"/>
        <v>At Sea</v>
      </c>
      <c r="E54" t="str">
        <f t="shared" si="5"/>
        <v>1B</v>
      </c>
      <c r="F54" t="str">
        <f t="shared" si="6"/>
        <v>12/11/2018 12:00:06</v>
      </c>
      <c r="G54" t="str">
        <f t="shared" si="7"/>
        <v>26° 19.8' N</v>
      </c>
      <c r="H54" t="str">
        <f t="shared" si="8"/>
        <v>016° 50.4' W</v>
      </c>
      <c r="I54" t="str">
        <f t="shared" si="9"/>
        <v>725.46</v>
      </c>
      <c r="J54" t="str">
        <f t="shared" si="10"/>
        <v>6.7</v>
      </c>
      <c r="L54">
        <f t="shared" ref="L54:L73" si="62">FIND(",",A54)</f>
        <v>4</v>
      </c>
      <c r="M54">
        <f t="shared" ref="M54:S54" si="63">FIND(",",$A54,L54+1)</f>
        <v>18</v>
      </c>
      <c r="N54">
        <f t="shared" si="63"/>
        <v>25</v>
      </c>
      <c r="O54">
        <f t="shared" si="63"/>
        <v>28</v>
      </c>
      <c r="P54">
        <f t="shared" si="63"/>
        <v>48</v>
      </c>
      <c r="Q54">
        <f t="shared" si="63"/>
        <v>60</v>
      </c>
      <c r="R54">
        <f t="shared" si="63"/>
        <v>73</v>
      </c>
      <c r="S54">
        <f t="shared" si="63"/>
        <v>80</v>
      </c>
    </row>
    <row r="55" spans="1:19">
      <c r="A55" t="s">
        <v>307</v>
      </c>
      <c r="B55" t="str">
        <f t="shared" si="2"/>
        <v>311</v>
      </c>
      <c r="C55" t="str">
        <f t="shared" si="3"/>
        <v>Princess Arguella</v>
      </c>
      <c r="D55" t="str">
        <f t="shared" si="4"/>
        <v>At Sea</v>
      </c>
      <c r="E55" t="str">
        <f t="shared" si="5"/>
        <v>1A</v>
      </c>
      <c r="F55" t="str">
        <f t="shared" si="6"/>
        <v>12/11/2018 12:00:05</v>
      </c>
      <c r="G55" t="str">
        <f t="shared" si="7"/>
        <v>26° 24.2' N</v>
      </c>
      <c r="H55" t="str">
        <f t="shared" si="8"/>
        <v>015° 09.9' W</v>
      </c>
      <c r="I55" t="str">
        <f t="shared" si="9"/>
        <v>790.32</v>
      </c>
      <c r="J55" t="str">
        <f t="shared" si="10"/>
        <v>3.5</v>
      </c>
      <c r="L55">
        <f t="shared" si="62"/>
        <v>4</v>
      </c>
      <c r="M55">
        <f t="shared" ref="M55:S55" si="64">FIND(",",$A55,L55+1)</f>
        <v>22</v>
      </c>
      <c r="N55">
        <f t="shared" si="64"/>
        <v>29</v>
      </c>
      <c r="O55">
        <f t="shared" si="64"/>
        <v>32</v>
      </c>
      <c r="P55">
        <f t="shared" si="64"/>
        <v>52</v>
      </c>
      <c r="Q55">
        <f t="shared" si="64"/>
        <v>64</v>
      </c>
      <c r="R55">
        <f t="shared" si="64"/>
        <v>77</v>
      </c>
      <c r="S55">
        <f t="shared" si="64"/>
        <v>84</v>
      </c>
    </row>
    <row r="56" spans="1:19">
      <c r="A56" t="s">
        <v>308</v>
      </c>
      <c r="B56" t="str">
        <f t="shared" si="2"/>
        <v>320</v>
      </c>
      <c r="C56" t="str">
        <f t="shared" si="3"/>
        <v>RAID</v>
      </c>
      <c r="D56" t="str">
        <f t="shared" si="4"/>
        <v>At Sea</v>
      </c>
      <c r="E56" t="str">
        <f t="shared" si="5"/>
        <v>4A</v>
      </c>
      <c r="F56" t="str">
        <f t="shared" si="6"/>
        <v>12/11/2018 12:00:02</v>
      </c>
      <c r="G56" t="str">
        <f t="shared" si="7"/>
        <v>26° 39.8' N</v>
      </c>
      <c r="H56" t="str">
        <f t="shared" si="8"/>
        <v>015° 34.7' W</v>
      </c>
      <c r="I56" t="str">
        <f t="shared" si="9"/>
        <v>785.77</v>
      </c>
      <c r="J56" t="str">
        <f t="shared" si="10"/>
        <v>5.6</v>
      </c>
      <c r="L56">
        <f t="shared" si="62"/>
        <v>4</v>
      </c>
      <c r="M56">
        <f t="shared" ref="M56:S56" si="65">FIND(",",$A56,L56+1)</f>
        <v>9</v>
      </c>
      <c r="N56">
        <f t="shared" si="65"/>
        <v>16</v>
      </c>
      <c r="O56">
        <f t="shared" si="65"/>
        <v>19</v>
      </c>
      <c r="P56">
        <f t="shared" si="65"/>
        <v>39</v>
      </c>
      <c r="Q56">
        <f t="shared" si="65"/>
        <v>51</v>
      </c>
      <c r="R56">
        <f t="shared" si="65"/>
        <v>64</v>
      </c>
      <c r="S56">
        <f t="shared" si="65"/>
        <v>71</v>
      </c>
    </row>
    <row r="57" spans="1:19">
      <c r="A57" t="s">
        <v>309</v>
      </c>
      <c r="B57" t="str">
        <f t="shared" si="2"/>
        <v>334</v>
      </c>
      <c r="C57" t="str">
        <f t="shared" si="3"/>
        <v>Realta Bheag</v>
      </c>
      <c r="D57" t="str">
        <f t="shared" si="4"/>
        <v>At Sea</v>
      </c>
      <c r="E57" t="str">
        <f t="shared" si="5"/>
        <v>4A</v>
      </c>
      <c r="F57" t="str">
        <f t="shared" si="6"/>
        <v>12/11/2018 12:00:00</v>
      </c>
      <c r="G57" t="str">
        <f t="shared" si="7"/>
        <v>26° 28.7' N</v>
      </c>
      <c r="H57" t="str">
        <f t="shared" si="8"/>
        <v>015° 21.0' W</v>
      </c>
      <c r="I57" t="str">
        <f t="shared" si="9"/>
        <v>786.36</v>
      </c>
      <c r="J57" t="str">
        <f t="shared" si="10"/>
        <v>3.3</v>
      </c>
      <c r="L57">
        <f t="shared" si="62"/>
        <v>4</v>
      </c>
      <c r="M57">
        <f t="shared" ref="M57:S57" si="66">FIND(",",$A57,L57+1)</f>
        <v>17</v>
      </c>
      <c r="N57">
        <f t="shared" si="66"/>
        <v>24</v>
      </c>
      <c r="O57">
        <f t="shared" si="66"/>
        <v>27</v>
      </c>
      <c r="P57">
        <f t="shared" si="66"/>
        <v>47</v>
      </c>
      <c r="Q57">
        <f t="shared" si="66"/>
        <v>59</v>
      </c>
      <c r="R57">
        <f t="shared" si="66"/>
        <v>72</v>
      </c>
      <c r="S57">
        <f t="shared" si="66"/>
        <v>79</v>
      </c>
    </row>
    <row r="58" spans="1:19">
      <c r="A58" t="s">
        <v>310</v>
      </c>
      <c r="B58" t="str">
        <f t="shared" si="2"/>
        <v>358</v>
      </c>
      <c r="C58" t="str">
        <f t="shared" si="3"/>
        <v>Right Turn</v>
      </c>
      <c r="D58" t="str">
        <f t="shared" si="4"/>
        <v>At Sea</v>
      </c>
      <c r="E58" t="str">
        <f t="shared" si="5"/>
        <v>1C</v>
      </c>
      <c r="F58" t="str">
        <f t="shared" si="6"/>
        <v>12/11/2018 12:00:00</v>
      </c>
      <c r="G58" t="str">
        <f t="shared" si="7"/>
        <v>26° 20.0' N</v>
      </c>
      <c r="H58" t="str">
        <f t="shared" si="8"/>
        <v>015° 50.9' W</v>
      </c>
      <c r="I58" t="str">
        <f t="shared" si="9"/>
        <v>761.41</v>
      </c>
      <c r="J58" t="str">
        <f t="shared" si="10"/>
        <v>5.0</v>
      </c>
      <c r="L58">
        <f t="shared" si="62"/>
        <v>4</v>
      </c>
      <c r="M58">
        <f t="shared" ref="M58:S58" si="67">FIND(",",$A58,L58+1)</f>
        <v>15</v>
      </c>
      <c r="N58">
        <f t="shared" si="67"/>
        <v>22</v>
      </c>
      <c r="O58">
        <f t="shared" si="67"/>
        <v>25</v>
      </c>
      <c r="P58">
        <f t="shared" si="67"/>
        <v>45</v>
      </c>
      <c r="Q58">
        <f t="shared" si="67"/>
        <v>57</v>
      </c>
      <c r="R58">
        <f t="shared" si="67"/>
        <v>70</v>
      </c>
      <c r="S58">
        <f t="shared" si="67"/>
        <v>77</v>
      </c>
    </row>
    <row r="59" spans="1:19">
      <c r="A59" t="s">
        <v>311</v>
      </c>
      <c r="B59" t="str">
        <f t="shared" si="2"/>
        <v>326</v>
      </c>
      <c r="C59" t="str">
        <f t="shared" si="3"/>
        <v>Rohkea</v>
      </c>
      <c r="D59" t="str">
        <f t="shared" si="4"/>
        <v>At Sea</v>
      </c>
      <c r="E59" t="str">
        <f t="shared" si="5"/>
        <v>1B</v>
      </c>
      <c r="F59" t="str">
        <f t="shared" si="6"/>
        <v>12/11/2018 12:00:05</v>
      </c>
      <c r="G59" t="str">
        <f t="shared" si="7"/>
        <v>26° 58.9' N</v>
      </c>
      <c r="H59" t="str">
        <f t="shared" si="8"/>
        <v>015° 22.4' W</v>
      </c>
      <c r="I59" t="str">
        <f t="shared" si="9"/>
        <v>807.13</v>
      </c>
      <c r="J59" t="str">
        <f t="shared" si="10"/>
        <v>1.4</v>
      </c>
      <c r="L59">
        <f t="shared" si="62"/>
        <v>4</v>
      </c>
      <c r="M59">
        <f t="shared" ref="M59:S59" si="68">FIND(",",$A59,L59+1)</f>
        <v>11</v>
      </c>
      <c r="N59">
        <f t="shared" si="68"/>
        <v>18</v>
      </c>
      <c r="O59">
        <f t="shared" si="68"/>
        <v>21</v>
      </c>
      <c r="P59">
        <f t="shared" si="68"/>
        <v>41</v>
      </c>
      <c r="Q59">
        <f t="shared" si="68"/>
        <v>53</v>
      </c>
      <c r="R59">
        <f t="shared" si="68"/>
        <v>66</v>
      </c>
      <c r="S59">
        <f t="shared" si="68"/>
        <v>73</v>
      </c>
    </row>
    <row r="60" spans="1:19">
      <c r="A60" t="s">
        <v>312</v>
      </c>
      <c r="B60" t="str">
        <f t="shared" si="2"/>
        <v>330</v>
      </c>
      <c r="C60" t="str">
        <f t="shared" si="3"/>
        <v>Salana</v>
      </c>
      <c r="D60" t="str">
        <f t="shared" si="4"/>
        <v>At Sea</v>
      </c>
      <c r="E60" t="str">
        <f t="shared" si="5"/>
        <v>1A</v>
      </c>
      <c r="F60" t="str">
        <f t="shared" si="6"/>
        <v>12/11/2018 12:00:05</v>
      </c>
      <c r="G60" t="str">
        <f t="shared" si="7"/>
        <v>26° 33.0' N</v>
      </c>
      <c r="H60" t="str">
        <f t="shared" si="8"/>
        <v>014° 56.1' W</v>
      </c>
      <c r="I60" t="str">
        <f t="shared" si="9"/>
        <v>805.33</v>
      </c>
      <c r="J60" t="str">
        <f t="shared" si="10"/>
        <v>2.6</v>
      </c>
      <c r="L60">
        <f t="shared" si="62"/>
        <v>4</v>
      </c>
      <c r="M60">
        <f t="shared" ref="M60:S60" si="69">FIND(",",$A60,L60+1)</f>
        <v>11</v>
      </c>
      <c r="N60">
        <f t="shared" si="69"/>
        <v>18</v>
      </c>
      <c r="O60">
        <f t="shared" si="69"/>
        <v>21</v>
      </c>
      <c r="P60">
        <f t="shared" si="69"/>
        <v>41</v>
      </c>
      <c r="Q60">
        <f t="shared" si="69"/>
        <v>53</v>
      </c>
      <c r="R60">
        <f t="shared" si="69"/>
        <v>66</v>
      </c>
      <c r="S60">
        <f t="shared" si="69"/>
        <v>73</v>
      </c>
    </row>
    <row r="61" spans="1:19">
      <c r="A61" t="s">
        <v>313</v>
      </c>
      <c r="B61" t="str">
        <f t="shared" si="2"/>
        <v>344</v>
      </c>
      <c r="C61" t="str">
        <f t="shared" si="3"/>
        <v>Salty Dog</v>
      </c>
      <c r="D61" t="str">
        <f t="shared" si="4"/>
        <v>At Sea</v>
      </c>
      <c r="E61" t="str">
        <f t="shared" si="5"/>
        <v>1B</v>
      </c>
      <c r="F61" t="str">
        <f t="shared" si="6"/>
        <v>12/11/2018 12:00:04</v>
      </c>
      <c r="G61" t="str">
        <f t="shared" si="7"/>
        <v>25° 43.8' N</v>
      </c>
      <c r="H61" t="str">
        <f t="shared" si="8"/>
        <v>016° 01.7' W</v>
      </c>
      <c r="I61" t="str">
        <f t="shared" si="9"/>
        <v>728.79</v>
      </c>
      <c r="J61" t="str">
        <f t="shared" si="10"/>
        <v>6.4</v>
      </c>
      <c r="L61">
        <f t="shared" si="62"/>
        <v>4</v>
      </c>
      <c r="M61">
        <f t="shared" ref="M61:S61" si="70">FIND(",",$A61,L61+1)</f>
        <v>14</v>
      </c>
      <c r="N61">
        <f t="shared" si="70"/>
        <v>21</v>
      </c>
      <c r="O61">
        <f t="shared" si="70"/>
        <v>24</v>
      </c>
      <c r="P61">
        <f t="shared" si="70"/>
        <v>44</v>
      </c>
      <c r="Q61">
        <f t="shared" si="70"/>
        <v>56</v>
      </c>
      <c r="R61">
        <f t="shared" si="70"/>
        <v>69</v>
      </c>
      <c r="S61">
        <f t="shared" si="70"/>
        <v>76</v>
      </c>
    </row>
    <row r="62" spans="1:19">
      <c r="A62" t="s">
        <v>314</v>
      </c>
      <c r="B62" t="str">
        <f t="shared" si="2"/>
        <v>335</v>
      </c>
      <c r="C62" t="str">
        <f t="shared" si="3"/>
        <v>Saul Goodman</v>
      </c>
      <c r="D62" t="str">
        <f t="shared" si="4"/>
        <v>At Sea</v>
      </c>
      <c r="E62" t="str">
        <f t="shared" si="5"/>
        <v>4A</v>
      </c>
      <c r="F62" t="str">
        <f t="shared" si="6"/>
        <v>12/11/2018 12:00:00</v>
      </c>
      <c r="G62" t="str">
        <f t="shared" si="7"/>
        <v>26° 45.3' N</v>
      </c>
      <c r="H62" t="str">
        <f t="shared" si="8"/>
        <v>015° 46.9' W</v>
      </c>
      <c r="I62" t="str">
        <f t="shared" si="9"/>
        <v>782.31</v>
      </c>
      <c r="J62" t="str">
        <f t="shared" si="10"/>
        <v>4.4</v>
      </c>
      <c r="L62">
        <f t="shared" si="62"/>
        <v>4</v>
      </c>
      <c r="M62">
        <f t="shared" ref="M62:S62" si="71">FIND(",",$A62,L62+1)</f>
        <v>17</v>
      </c>
      <c r="N62">
        <f t="shared" si="71"/>
        <v>24</v>
      </c>
      <c r="O62">
        <f t="shared" si="71"/>
        <v>27</v>
      </c>
      <c r="P62">
        <f t="shared" si="71"/>
        <v>47</v>
      </c>
      <c r="Q62">
        <f t="shared" si="71"/>
        <v>59</v>
      </c>
      <c r="R62">
        <f t="shared" si="71"/>
        <v>72</v>
      </c>
      <c r="S62">
        <f t="shared" si="71"/>
        <v>79</v>
      </c>
    </row>
    <row r="63" spans="1:19">
      <c r="A63" t="s">
        <v>315</v>
      </c>
      <c r="B63" t="str">
        <f t="shared" si="2"/>
        <v>329</v>
      </c>
      <c r="C63" t="str">
        <f t="shared" si="3"/>
        <v>Silhouette</v>
      </c>
      <c r="D63" t="str">
        <f t="shared" si="4"/>
        <v>At Sea</v>
      </c>
      <c r="E63" t="str">
        <f t="shared" si="5"/>
        <v>1A</v>
      </c>
      <c r="F63" t="str">
        <f t="shared" si="6"/>
        <v>12/11/2018 12:00:04</v>
      </c>
      <c r="G63" t="str">
        <f t="shared" si="7"/>
        <v>26° 09.2' N</v>
      </c>
      <c r="H63" t="str">
        <f t="shared" si="8"/>
        <v>015° 49.9' W</v>
      </c>
      <c r="I63" t="str">
        <f t="shared" si="9"/>
        <v>754.28</v>
      </c>
      <c r="J63" t="str">
        <f t="shared" si="10"/>
        <v>5.3</v>
      </c>
      <c r="L63">
        <f t="shared" si="62"/>
        <v>4</v>
      </c>
      <c r="M63">
        <f t="shared" ref="M63:S63" si="72">FIND(",",$A63,L63+1)</f>
        <v>15</v>
      </c>
      <c r="N63">
        <f t="shared" si="72"/>
        <v>22</v>
      </c>
      <c r="O63">
        <f t="shared" si="72"/>
        <v>25</v>
      </c>
      <c r="P63">
        <f t="shared" si="72"/>
        <v>45</v>
      </c>
      <c r="Q63">
        <f t="shared" si="72"/>
        <v>57</v>
      </c>
      <c r="R63">
        <f t="shared" si="72"/>
        <v>70</v>
      </c>
      <c r="S63">
        <f t="shared" si="72"/>
        <v>77</v>
      </c>
    </row>
    <row r="64" spans="1:19">
      <c r="A64" t="s">
        <v>316</v>
      </c>
      <c r="B64" t="str">
        <f t="shared" si="2"/>
        <v>333</v>
      </c>
      <c r="C64" t="str">
        <f t="shared" si="3"/>
        <v>Skyfall1</v>
      </c>
      <c r="D64" t="str">
        <f t="shared" si="4"/>
        <v>At Sea</v>
      </c>
      <c r="E64" t="str">
        <f t="shared" si="5"/>
        <v>4A</v>
      </c>
      <c r="F64" t="str">
        <f t="shared" si="6"/>
        <v>12/11/2018 12:00:05</v>
      </c>
      <c r="G64" t="str">
        <f t="shared" si="7"/>
        <v>26° 06.4' N</v>
      </c>
      <c r="H64" t="str">
        <f t="shared" si="8"/>
        <v>015° 23.0' W</v>
      </c>
      <c r="I64" t="str">
        <f t="shared" si="9"/>
        <v>769.55</v>
      </c>
      <c r="J64" t="str">
        <f t="shared" si="10"/>
        <v>4.1</v>
      </c>
      <c r="L64">
        <f t="shared" si="62"/>
        <v>4</v>
      </c>
      <c r="M64">
        <f t="shared" ref="M64:S64" si="73">FIND(",",$A64,L64+1)</f>
        <v>13</v>
      </c>
      <c r="N64">
        <f t="shared" si="73"/>
        <v>20</v>
      </c>
      <c r="O64">
        <f t="shared" si="73"/>
        <v>23</v>
      </c>
      <c r="P64">
        <f t="shared" si="73"/>
        <v>43</v>
      </c>
      <c r="Q64">
        <f t="shared" si="73"/>
        <v>55</v>
      </c>
      <c r="R64">
        <f t="shared" si="73"/>
        <v>68</v>
      </c>
      <c r="S64">
        <f t="shared" si="73"/>
        <v>75</v>
      </c>
    </row>
    <row r="65" spans="1:19">
      <c r="A65" t="s">
        <v>317</v>
      </c>
      <c r="B65" t="str">
        <f t="shared" si="2"/>
        <v>356</v>
      </c>
      <c r="C65" t="str">
        <f t="shared" si="3"/>
        <v>Starship Friendship</v>
      </c>
      <c r="D65" t="str">
        <f t="shared" si="4"/>
        <v>At Sea</v>
      </c>
      <c r="E65" t="str">
        <f t="shared" si="5"/>
        <v>4A</v>
      </c>
      <c r="F65" t="str">
        <f t="shared" si="6"/>
        <v>12/11/2018 12:00:00</v>
      </c>
      <c r="G65" t="str">
        <f t="shared" si="7"/>
        <v>26° 08.6' N</v>
      </c>
      <c r="H65" t="str">
        <f t="shared" si="8"/>
        <v>015° 52.3' W</v>
      </c>
      <c r="I65" t="str">
        <f t="shared" si="9"/>
        <v>752.35</v>
      </c>
      <c r="J65" t="str">
        <f t="shared" si="10"/>
        <v>5.2</v>
      </c>
      <c r="L65">
        <f t="shared" si="62"/>
        <v>4</v>
      </c>
      <c r="M65">
        <f t="shared" ref="M65:S65" si="74">FIND(",",$A65,L65+1)</f>
        <v>24</v>
      </c>
      <c r="N65">
        <f t="shared" si="74"/>
        <v>31</v>
      </c>
      <c r="O65">
        <f t="shared" si="74"/>
        <v>34</v>
      </c>
      <c r="P65">
        <f t="shared" si="74"/>
        <v>54</v>
      </c>
      <c r="Q65">
        <f t="shared" si="74"/>
        <v>66</v>
      </c>
      <c r="R65">
        <f t="shared" si="74"/>
        <v>79</v>
      </c>
      <c r="S65">
        <f t="shared" si="74"/>
        <v>86</v>
      </c>
    </row>
    <row r="66" spans="1:19">
      <c r="A66" t="s">
        <v>318</v>
      </c>
      <c r="B66" t="str">
        <f t="shared" si="2"/>
        <v>318</v>
      </c>
      <c r="C66" t="str">
        <f t="shared" si="3"/>
        <v>Sunra Del Mare</v>
      </c>
      <c r="D66" t="str">
        <f t="shared" si="4"/>
        <v>At Sea</v>
      </c>
      <c r="E66" t="str">
        <f t="shared" si="5"/>
        <v>1A</v>
      </c>
      <c r="F66" t="str">
        <f t="shared" si="6"/>
        <v>12/11/2018 12:00:07</v>
      </c>
      <c r="G66" t="str">
        <f t="shared" si="7"/>
        <v>26° 30.0' N</v>
      </c>
      <c r="H66" t="str">
        <f t="shared" si="8"/>
        <v>015° 36.2' W</v>
      </c>
      <c r="I66" t="str">
        <f t="shared" si="9"/>
        <v>777.75</v>
      </c>
      <c r="J66" t="str">
        <f t="shared" si="10"/>
        <v>4.1</v>
      </c>
      <c r="L66">
        <f t="shared" si="62"/>
        <v>4</v>
      </c>
      <c r="M66">
        <f t="shared" ref="M66:S66" si="75">FIND(",",$A66,L66+1)</f>
        <v>19</v>
      </c>
      <c r="N66">
        <f t="shared" si="75"/>
        <v>26</v>
      </c>
      <c r="O66">
        <f t="shared" si="75"/>
        <v>29</v>
      </c>
      <c r="P66">
        <f t="shared" si="75"/>
        <v>49</v>
      </c>
      <c r="Q66">
        <f t="shared" si="75"/>
        <v>61</v>
      </c>
      <c r="R66">
        <f t="shared" si="75"/>
        <v>74</v>
      </c>
      <c r="S66">
        <f t="shared" si="75"/>
        <v>81</v>
      </c>
    </row>
    <row r="67" spans="1:19">
      <c r="A67" t="s">
        <v>319</v>
      </c>
      <c r="B67" t="str">
        <f t="shared" ref="B67:B73" si="76">LEFT(A67,L67-1)</f>
        <v>367</v>
      </c>
      <c r="C67" t="str">
        <f t="shared" ref="C67:C73" si="77">MID($A67,L67+1,M67-L67-1)</f>
        <v>The Project</v>
      </c>
      <c r="D67" t="str">
        <f t="shared" ref="D67:D73" si="78">MID($A67,M67+1,N67-M67-1)</f>
        <v>At Sea</v>
      </c>
      <c r="E67" t="str">
        <f t="shared" ref="E67:E73" si="79">MID($A67,N67+1,O67-N67-1)</f>
        <v>1C</v>
      </c>
      <c r="F67" t="str">
        <f t="shared" ref="F67:F73" si="80">MID($A67,O67+1,P67-O67-1)</f>
        <v>12/11/2018 08:00:06</v>
      </c>
      <c r="G67" t="str">
        <f t="shared" ref="G67:G73" si="81">MID($A67,P67+1,Q67-P67-1)</f>
        <v>26° 14.7' N</v>
      </c>
      <c r="H67" t="str">
        <f t="shared" ref="H67:H73" si="82">MID($A67,Q67+1,R67-Q67-1)</f>
        <v>015° 33.2' W</v>
      </c>
      <c r="I67" t="str">
        <f t="shared" ref="I67:I73" si="83">MID($A67,R67+1,S67-R67-1)</f>
        <v>768.78</v>
      </c>
      <c r="J67" t="str">
        <f t="shared" ref="J67:J73" si="84">RIGHT(A67,3)</f>
        <v>4.9</v>
      </c>
      <c r="L67">
        <f t="shared" si="62"/>
        <v>4</v>
      </c>
      <c r="M67">
        <f t="shared" ref="M67:S67" si="85">FIND(",",$A67,L67+1)</f>
        <v>16</v>
      </c>
      <c r="N67">
        <f t="shared" si="85"/>
        <v>23</v>
      </c>
      <c r="O67">
        <f t="shared" si="85"/>
        <v>26</v>
      </c>
      <c r="P67">
        <f t="shared" si="85"/>
        <v>46</v>
      </c>
      <c r="Q67">
        <f t="shared" si="85"/>
        <v>58</v>
      </c>
      <c r="R67">
        <f t="shared" si="85"/>
        <v>71</v>
      </c>
      <c r="S67">
        <f t="shared" si="85"/>
        <v>78</v>
      </c>
    </row>
    <row r="68" spans="1:19">
      <c r="A68" t="s">
        <v>320</v>
      </c>
      <c r="B68" t="str">
        <f t="shared" si="76"/>
        <v>353</v>
      </c>
      <c r="C68" t="str">
        <f t="shared" si="77"/>
        <v>Thilde</v>
      </c>
      <c r="D68" t="str">
        <f t="shared" si="78"/>
        <v>At Sea</v>
      </c>
      <c r="E68" t="str">
        <f t="shared" si="79"/>
        <v>1B</v>
      </c>
      <c r="F68" t="str">
        <f t="shared" si="80"/>
        <v>12/11/2018 12:00:04</v>
      </c>
      <c r="G68" t="str">
        <f t="shared" si="81"/>
        <v>26° 03.5' N</v>
      </c>
      <c r="H68" t="str">
        <f t="shared" si="82"/>
        <v>015° 51.6' W</v>
      </c>
      <c r="I68" t="str">
        <f t="shared" si="83"/>
        <v>749.17</v>
      </c>
      <c r="J68" t="str">
        <f t="shared" si="84"/>
        <v>5.4</v>
      </c>
      <c r="L68">
        <f t="shared" si="62"/>
        <v>4</v>
      </c>
      <c r="M68">
        <f t="shared" ref="M68:S68" si="86">FIND(",",$A68,L68+1)</f>
        <v>11</v>
      </c>
      <c r="N68">
        <f t="shared" si="86"/>
        <v>18</v>
      </c>
      <c r="O68">
        <f t="shared" si="86"/>
        <v>21</v>
      </c>
      <c r="P68">
        <f t="shared" si="86"/>
        <v>41</v>
      </c>
      <c r="Q68">
        <f t="shared" si="86"/>
        <v>53</v>
      </c>
      <c r="R68">
        <f t="shared" si="86"/>
        <v>66</v>
      </c>
      <c r="S68">
        <f t="shared" si="86"/>
        <v>73</v>
      </c>
    </row>
    <row r="69" spans="1:19">
      <c r="A69" t="s">
        <v>321</v>
      </c>
      <c r="B69" t="str">
        <f t="shared" si="76"/>
        <v>349</v>
      </c>
      <c r="C69" t="str">
        <f t="shared" si="77"/>
        <v>Three Sheets</v>
      </c>
      <c r="D69" t="str">
        <f t="shared" si="78"/>
        <v>At Sea</v>
      </c>
      <c r="E69" t="str">
        <f t="shared" si="79"/>
        <v>1C</v>
      </c>
      <c r="F69" t="str">
        <f t="shared" si="80"/>
        <v>12/11/2018 12:00:00</v>
      </c>
      <c r="G69" t="str">
        <f t="shared" si="81"/>
        <v>26° 34.8' N</v>
      </c>
      <c r="H69" t="str">
        <f t="shared" si="82"/>
        <v>015° 23.0' W</v>
      </c>
      <c r="I69" t="str">
        <f t="shared" si="83"/>
        <v>789.47</v>
      </c>
      <c r="J69" t="str">
        <f t="shared" si="84"/>
        <v>3.7</v>
      </c>
      <c r="L69">
        <f t="shared" si="62"/>
        <v>4</v>
      </c>
      <c r="M69">
        <f t="shared" ref="M69:S69" si="87">FIND(",",$A69,L69+1)</f>
        <v>17</v>
      </c>
      <c r="N69">
        <f t="shared" si="87"/>
        <v>24</v>
      </c>
      <c r="O69">
        <f t="shared" si="87"/>
        <v>27</v>
      </c>
      <c r="P69">
        <f t="shared" si="87"/>
        <v>47</v>
      </c>
      <c r="Q69">
        <f t="shared" si="87"/>
        <v>59</v>
      </c>
      <c r="R69">
        <f t="shared" si="87"/>
        <v>72</v>
      </c>
      <c r="S69">
        <f t="shared" si="87"/>
        <v>79</v>
      </c>
    </row>
    <row r="70" spans="1:19">
      <c r="A70" t="s">
        <v>322</v>
      </c>
      <c r="B70" t="str">
        <f t="shared" si="76"/>
        <v>314</v>
      </c>
      <c r="C70" t="str">
        <f t="shared" si="77"/>
        <v>TRI II FLY</v>
      </c>
      <c r="D70" t="str">
        <f t="shared" si="78"/>
        <v>At Sea</v>
      </c>
      <c r="E70" t="str">
        <f t="shared" si="79"/>
        <v>4A</v>
      </c>
      <c r="F70" t="str">
        <f t="shared" si="80"/>
        <v>12/11/2018 12:00:05</v>
      </c>
      <c r="G70" t="str">
        <f t="shared" si="81"/>
        <v>26° 34.0' N</v>
      </c>
      <c r="H70" t="str">
        <f t="shared" si="82"/>
        <v>016° 39.3' W</v>
      </c>
      <c r="I70" t="str">
        <f t="shared" si="83"/>
        <v>742.73</v>
      </c>
      <c r="J70" t="str">
        <f t="shared" si="84"/>
        <v>5.8</v>
      </c>
      <c r="L70">
        <f t="shared" si="62"/>
        <v>4</v>
      </c>
      <c r="M70">
        <f t="shared" ref="M70:S70" si="88">FIND(",",$A70,L70+1)</f>
        <v>15</v>
      </c>
      <c r="N70">
        <f t="shared" si="88"/>
        <v>22</v>
      </c>
      <c r="O70">
        <f t="shared" si="88"/>
        <v>25</v>
      </c>
      <c r="P70">
        <f t="shared" si="88"/>
        <v>45</v>
      </c>
      <c r="Q70">
        <f t="shared" si="88"/>
        <v>57</v>
      </c>
      <c r="R70">
        <f t="shared" si="88"/>
        <v>70</v>
      </c>
      <c r="S70">
        <f t="shared" si="88"/>
        <v>77</v>
      </c>
    </row>
    <row r="71" spans="1:19">
      <c r="A71" t="s">
        <v>238</v>
      </c>
      <c r="B71" t="str">
        <f t="shared" si="76"/>
        <v>362</v>
      </c>
      <c r="C71" t="str">
        <f t="shared" si="77"/>
        <v>Ventosa II</v>
      </c>
      <c r="D71" t="str">
        <f t="shared" si="78"/>
        <v>At Sea</v>
      </c>
      <c r="E71" t="str">
        <f t="shared" si="79"/>
        <v>1B</v>
      </c>
      <c r="F71" t="str">
        <f t="shared" si="80"/>
        <v>12/11/2018 12:00:08</v>
      </c>
      <c r="G71" t="str">
        <f t="shared" si="81"/>
        <v>26° 27.0' N</v>
      </c>
      <c r="H71" t="str">
        <f t="shared" si="82"/>
        <v>015° 47.3' W</v>
      </c>
      <c r="I71" t="str">
        <f t="shared" si="83"/>
        <v>768.72</v>
      </c>
      <c r="J71" t="str">
        <f t="shared" si="84"/>
        <v>4.5</v>
      </c>
      <c r="L71">
        <f t="shared" si="62"/>
        <v>4</v>
      </c>
      <c r="M71">
        <f t="shared" ref="M71:S71" si="89">FIND(",",$A71,L71+1)</f>
        <v>15</v>
      </c>
      <c r="N71">
        <f t="shared" si="89"/>
        <v>22</v>
      </c>
      <c r="O71">
        <f t="shared" si="89"/>
        <v>25</v>
      </c>
      <c r="P71">
        <f t="shared" si="89"/>
        <v>45</v>
      </c>
      <c r="Q71">
        <f t="shared" si="89"/>
        <v>57</v>
      </c>
      <c r="R71">
        <f t="shared" si="89"/>
        <v>70</v>
      </c>
      <c r="S71">
        <f t="shared" si="89"/>
        <v>77</v>
      </c>
    </row>
    <row r="72" spans="1:19">
      <c r="A72" t="s">
        <v>239</v>
      </c>
      <c r="B72" t="str">
        <f t="shared" si="76"/>
        <v>312</v>
      </c>
      <c r="C72" t="str">
        <f t="shared" si="77"/>
        <v>Via Nostra</v>
      </c>
      <c r="D72" t="str">
        <f t="shared" si="78"/>
        <v>At Sea</v>
      </c>
      <c r="E72" t="str">
        <f t="shared" si="79"/>
        <v>1B</v>
      </c>
      <c r="F72" t="str">
        <f t="shared" si="80"/>
        <v>12/11/2018 12:00:04</v>
      </c>
      <c r="G72" t="str">
        <f t="shared" si="81"/>
        <v>26° 04.1' N</v>
      </c>
      <c r="H72" t="str">
        <f t="shared" si="82"/>
        <v>016° 50.4' W</v>
      </c>
      <c r="I72" t="str">
        <f t="shared" si="83"/>
        <v>713.61</v>
      </c>
      <c r="J72" t="str">
        <f t="shared" si="84"/>
        <v>6.9</v>
      </c>
      <c r="L72">
        <f t="shared" si="62"/>
        <v>4</v>
      </c>
      <c r="M72">
        <f t="shared" ref="M72:S72" si="90">FIND(",",$A72,L72+1)</f>
        <v>15</v>
      </c>
      <c r="N72">
        <f t="shared" si="90"/>
        <v>22</v>
      </c>
      <c r="O72">
        <f t="shared" si="90"/>
        <v>25</v>
      </c>
      <c r="P72">
        <f t="shared" si="90"/>
        <v>45</v>
      </c>
      <c r="Q72">
        <f t="shared" si="90"/>
        <v>57</v>
      </c>
      <c r="R72">
        <f t="shared" si="90"/>
        <v>70</v>
      </c>
      <c r="S72">
        <f t="shared" si="90"/>
        <v>77</v>
      </c>
    </row>
    <row r="73" spans="1:19">
      <c r="A73" t="s">
        <v>240</v>
      </c>
      <c r="B73" t="str">
        <f t="shared" si="76"/>
        <v>331</v>
      </c>
      <c r="C73" t="str">
        <f t="shared" si="77"/>
        <v>Yavas Yavas</v>
      </c>
      <c r="D73" t="str">
        <f t="shared" si="78"/>
        <v>At Sea</v>
      </c>
      <c r="E73" t="str">
        <f t="shared" si="79"/>
        <v>1B</v>
      </c>
      <c r="F73" t="str">
        <f t="shared" si="80"/>
        <v>12/11/2018 12:00:04</v>
      </c>
      <c r="G73" t="str">
        <f t="shared" si="81"/>
        <v>26° 40.7' N</v>
      </c>
      <c r="H73" t="str">
        <f t="shared" si="82"/>
        <v>015° 37.8' W</v>
      </c>
      <c r="I73" t="str">
        <f t="shared" si="83"/>
        <v>784.48</v>
      </c>
      <c r="J73" t="str">
        <f t="shared" si="84"/>
        <v>3.4</v>
      </c>
      <c r="L73">
        <f t="shared" si="62"/>
        <v>4</v>
      </c>
      <c r="M73">
        <f t="shared" ref="M73:S73" si="91">FIND(",",$A73,L73+1)</f>
        <v>16</v>
      </c>
      <c r="N73">
        <f t="shared" si="91"/>
        <v>23</v>
      </c>
      <c r="O73">
        <f t="shared" si="91"/>
        <v>26</v>
      </c>
      <c r="P73">
        <f t="shared" si="91"/>
        <v>46</v>
      </c>
      <c r="Q73">
        <f t="shared" si="91"/>
        <v>58</v>
      </c>
      <c r="R73">
        <f t="shared" si="91"/>
        <v>71</v>
      </c>
      <c r="S73">
        <f t="shared" si="91"/>
        <v>78</v>
      </c>
    </row>
  </sheetData>
  <sheetCalcPr fullCalcOnLoad="1"/>
  <dataConsolidate/>
  <phoneticPr fontId="1" type="noConversion"/>
  <pageMargins left="0.75" right="0.75" top="1" bottom="1" header="0.5" footer="0.5"/>
  <pageSetup paperSize="0" orientation="portrait" horizontalDpi="4294967292" verticalDpi="4294967292"/>
  <colBreaks count="1" manualBreakCount="1">
    <brk id="6" max="1048575" man="1"/>
  </colBreaks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Sheet3</vt:lpstr>
      <vt:lpstr>Sheet2</vt:lpstr>
      <vt:lpstr>Sheet1</vt:lpstr>
    </vt:vector>
  </TitlesOfParts>
  <Company>...</Company>
  <LinksUpToDate>false</LinksUpToDate>
  <SharedDoc>false</SharedDoc>
  <HyperlinksChanged>false</HyperlinksChanged>
  <AppVersion>12.0256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macbook macbook</dc:creator>
  <cp:lastModifiedBy>macbook macbook</cp:lastModifiedBy>
  <dcterms:created xsi:type="dcterms:W3CDTF">2018-11-12T16:11:34Z</dcterms:created>
  <dcterms:modified xsi:type="dcterms:W3CDTF">2018-11-12T17:31:57Z</dcterms:modified>
</cp:coreProperties>
</file>